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Usuario\Desktop\tmp\000 Auditoria\Excel\Funciones\"/>
    </mc:Choice>
  </mc:AlternateContent>
  <bookViews>
    <workbookView xWindow="0" yWindow="0" windowWidth="8535" windowHeight="8160" tabRatio="748" activeTab="5"/>
  </bookViews>
  <sheets>
    <sheet name="Buscar 1" sheetId="1" r:id="rId1"/>
    <sheet name="Operarios" sheetId="3" r:id="rId2"/>
    <sheet name="Vtas" sheetId="5" r:id="rId3"/>
    <sheet name="FechaBusqueda" sheetId="2" r:id="rId4"/>
    <sheet name="Clasificacion de clientes" sheetId="4" r:id="rId5"/>
    <sheet name="Tickets" sheetId="10" r:id="rId6"/>
    <sheet name="Producto con vtas mas altas" sheetId="8" r:id="rId7"/>
    <sheet name="Guaguas" sheetId="9" r:id="rId8"/>
    <sheet name="Distancias" sheetId="6" r:id="rId9"/>
    <sheet name="Sucursales y Vtas" sheetId="7" r:id="rId10"/>
    <sheet name="Ventas y Comisiones" sheetId="11" r:id="rId11"/>
  </sheets>
  <definedNames>
    <definedName name="búsqueda">'Buscar 1'!$A$16:$B$19</definedName>
    <definedName name="busqueda2">'Buscar 1'!$E$16:$F$20</definedName>
    <definedName name="Calidad">'Clasificacion de clientes'!$C$3:$F$83</definedName>
    <definedName name="Distancias">Distancias!$C$6:$J$13</definedName>
    <definedName name="hr">Operarios!$A$4:$C$45</definedName>
    <definedName name="IDdeProductos">'Producto con vtas mas altas'!$A$4:$B$269</definedName>
    <definedName name="Sucursales">'Sucursales y Vtas'!$B$4:$G$9</definedName>
    <definedName name="Vtas1">Vtas!$A$5:$G$13</definedName>
  </definedNames>
  <calcPr calcId="152511"/>
</workbook>
</file>

<file path=xl/calcChain.xml><?xml version="1.0" encoding="utf-8"?>
<calcChain xmlns="http://schemas.openxmlformats.org/spreadsheetml/2006/main">
  <c r="H4" i="10" l="1"/>
  <c r="E10" i="11" l="1" a="1"/>
  <c r="E10" i="11" s="1"/>
  <c r="E11" i="11" a="1"/>
  <c r="E11" i="11" s="1"/>
  <c r="E12" i="11" a="1"/>
  <c r="E12" i="11" s="1"/>
  <c r="E13" i="11" a="1"/>
  <c r="E13" i="11" s="1"/>
  <c r="E14" i="11" a="1"/>
  <c r="E14" i="11" s="1"/>
  <c r="E15" i="11" a="1"/>
  <c r="E15" i="11" s="1"/>
  <c r="E16" i="11" a="1"/>
  <c r="E16" i="11" s="1"/>
  <c r="E17" i="11" a="1"/>
  <c r="E17" i="11" s="1"/>
  <c r="E18" i="11" a="1"/>
  <c r="E18" i="11" s="1"/>
  <c r="E19" i="11" a="1"/>
  <c r="E19" i="11" s="1"/>
  <c r="E20" i="11" a="1"/>
  <c r="E20" i="11" s="1"/>
  <c r="E9" i="11" a="1"/>
  <c r="E9" i="11" s="1"/>
  <c r="C6" i="10" l="1"/>
  <c r="C7" i="10" s="1"/>
  <c r="C8" i="10" s="1"/>
  <c r="C9" i="10" s="1"/>
  <c r="C10" i="10" s="1"/>
  <c r="C11" i="10" s="1"/>
  <c r="C12" i="10" s="1"/>
  <c r="C13" i="10" s="1"/>
  <c r="C14" i="10" s="1"/>
  <c r="C15" i="10" s="1"/>
  <c r="C16" i="10" s="1"/>
  <c r="C17" i="10" s="1"/>
  <c r="C18" i="10" s="1"/>
  <c r="C19" i="10" s="1"/>
  <c r="C20" i="10" s="1"/>
  <c r="C21" i="10" l="1"/>
  <c r="C22" i="10" s="1"/>
  <c r="C23" i="10" s="1"/>
  <c r="C24" i="10" s="1"/>
  <c r="C25" i="10" s="1"/>
  <c r="C26" i="10" s="1"/>
  <c r="C27" i="10" s="1"/>
  <c r="C28" i="10" s="1"/>
  <c r="C29" i="10" s="1"/>
  <c r="C30" i="10" s="1"/>
  <c r="C31" i="10" s="1"/>
  <c r="C32" i="10" s="1"/>
  <c r="C33" i="10" s="1"/>
  <c r="C34" i="10" s="1"/>
  <c r="C35" i="10" s="1"/>
  <c r="E7" i="9"/>
  <c r="E8" i="9" s="1"/>
  <c r="E9" i="9" s="1"/>
  <c r="E10" i="9" s="1"/>
  <c r="E11" i="9" s="1"/>
  <c r="E12" i="9" s="1"/>
  <c r="E13" i="9" s="1"/>
  <c r="E14" i="9" s="1"/>
  <c r="E15" i="9" s="1"/>
  <c r="E16" i="9" s="1"/>
  <c r="E17" i="9" l="1"/>
  <c r="E18" i="9" s="1"/>
  <c r="E19" i="9" s="1"/>
  <c r="E20" i="9" s="1"/>
  <c r="E21" i="9" s="1"/>
  <c r="E22" i="9" s="1"/>
  <c r="E23" i="9" s="1"/>
  <c r="E24" i="9" s="1"/>
  <c r="E25" i="9" s="1"/>
  <c r="I7" i="9"/>
  <c r="I8" i="9" s="1"/>
  <c r="I9" i="9" s="1"/>
  <c r="F21" i="8"/>
  <c r="F20" i="8" s="1"/>
  <c r="H21" i="8" s="1"/>
  <c r="F13" i="7" l="1"/>
  <c r="F12" i="7"/>
  <c r="E18" i="6"/>
  <c r="D18" i="6"/>
  <c r="F18" i="6" l="1"/>
  <c r="E17" i="5"/>
  <c r="D17" i="5"/>
  <c r="C17" i="5"/>
  <c r="B17" i="5"/>
  <c r="E18" i="5"/>
  <c r="D18" i="5"/>
  <c r="C18" i="5"/>
  <c r="B18" i="5"/>
  <c r="G83" i="4" l="1"/>
  <c r="G82" i="4"/>
  <c r="G81" i="4"/>
  <c r="G80" i="4"/>
  <c r="G79" i="4"/>
  <c r="G78" i="4"/>
  <c r="G77" i="4"/>
  <c r="G76" i="4"/>
  <c r="G75" i="4"/>
  <c r="G74" i="4"/>
  <c r="G73" i="4"/>
  <c r="G72" i="4"/>
  <c r="G71" i="4"/>
  <c r="G70" i="4"/>
  <c r="G69" i="4"/>
  <c r="G68" i="4"/>
  <c r="G67" i="4"/>
  <c r="G66" i="4"/>
  <c r="G65" i="4"/>
  <c r="G64" i="4"/>
  <c r="G63" i="4"/>
  <c r="G62" i="4"/>
  <c r="G61" i="4"/>
  <c r="G60" i="4"/>
  <c r="G59" i="4"/>
  <c r="G58" i="4"/>
  <c r="G57" i="4"/>
  <c r="G56" i="4"/>
  <c r="G55" i="4"/>
  <c r="G54" i="4"/>
  <c r="G53" i="4"/>
  <c r="G52" i="4"/>
  <c r="G51" i="4"/>
  <c r="G50" i="4"/>
  <c r="G49" i="4"/>
  <c r="G48" i="4"/>
  <c r="G47" i="4"/>
  <c r="G46" i="4"/>
  <c r="G45" i="4"/>
  <c r="G44" i="4"/>
  <c r="G43" i="4"/>
  <c r="G42" i="4"/>
  <c r="G41" i="4"/>
  <c r="G40" i="4"/>
  <c r="G39" i="4"/>
  <c r="G38" i="4"/>
  <c r="G37" i="4"/>
  <c r="G36" i="4"/>
  <c r="G35" i="4"/>
  <c r="G34" i="4"/>
  <c r="G33" i="4"/>
  <c r="G32" i="4"/>
  <c r="G31" i="4"/>
  <c r="G30" i="4"/>
  <c r="G29" i="4"/>
  <c r="G28" i="4"/>
  <c r="G27" i="4"/>
  <c r="G26" i="4"/>
  <c r="G25" i="4"/>
  <c r="G24" i="4"/>
  <c r="G23" i="4"/>
  <c r="G22" i="4"/>
  <c r="G21" i="4"/>
  <c r="G20" i="4"/>
  <c r="G19" i="4"/>
  <c r="G18" i="4"/>
  <c r="G17" i="4"/>
  <c r="G16" i="4"/>
  <c r="G15" i="4"/>
  <c r="G14" i="4"/>
  <c r="G13" i="4"/>
  <c r="G12" i="4"/>
  <c r="G11" i="4"/>
  <c r="G10" i="4"/>
  <c r="G9" i="4"/>
  <c r="G8" i="4"/>
  <c r="G7" i="4"/>
  <c r="G6" i="4"/>
  <c r="G5" i="4"/>
  <c r="G4" i="4"/>
  <c r="G22" i="3" l="1"/>
  <c r="F22" i="3"/>
  <c r="C10" i="2"/>
  <c r="C11" i="2"/>
  <c r="C12" i="2"/>
  <c r="C9" i="2"/>
  <c r="F24" i="1" l="1"/>
  <c r="F23" i="1"/>
  <c r="C24" i="1"/>
  <c r="C25" i="1"/>
  <c r="C26" i="1"/>
  <c r="C27" i="1"/>
  <c r="B24" i="1"/>
  <c r="B25" i="1"/>
  <c r="B26" i="1"/>
  <c r="B27" i="1"/>
  <c r="B23" i="1"/>
  <c r="C23" i="1"/>
</calcChain>
</file>

<file path=xl/sharedStrings.xml><?xml version="1.0" encoding="utf-8"?>
<sst xmlns="http://schemas.openxmlformats.org/spreadsheetml/2006/main" count="483" uniqueCount="414">
  <si>
    <t>A134</t>
  </si>
  <si>
    <t>B242</t>
  </si>
  <si>
    <t>X212</t>
  </si>
  <si>
    <t>C413</t>
  </si>
  <si>
    <t>B2211</t>
  </si>
  <si>
    <t>ID</t>
  </si>
  <si>
    <t>Tablas de búsqueda</t>
  </si>
  <si>
    <t>Renta</t>
  </si>
  <si>
    <t>Tasa de impuesto</t>
  </si>
  <si>
    <t>Busqueda=D6:E9</t>
  </si>
  <si>
    <t>Tasa</t>
  </si>
  <si>
    <t>ID producto</t>
  </si>
  <si>
    <t>Precio</t>
  </si>
  <si>
    <t>Busqueda2=H11:I15</t>
  </si>
  <si>
    <t>Caso 1</t>
  </si>
  <si>
    <t>Caso 2</t>
  </si>
  <si>
    <t>Solución</t>
  </si>
  <si>
    <t>Fecha</t>
  </si>
  <si>
    <t>Busqueda:B2:D3</t>
  </si>
  <si>
    <t>Caso3</t>
  </si>
  <si>
    <t>ID Código</t>
  </si>
  <si>
    <t>Salario</t>
  </si>
  <si>
    <t>Experiencia</t>
  </si>
  <si>
    <t>orientacion</t>
  </si>
  <si>
    <t>Caso 4</t>
  </si>
  <si>
    <t>Calidad</t>
  </si>
  <si>
    <t>Asignado a</t>
  </si>
  <si>
    <t>Caso 5</t>
  </si>
  <si>
    <t>Clientes</t>
  </si>
  <si>
    <t>TV</t>
  </si>
  <si>
    <t>Radios</t>
  </si>
  <si>
    <t>CD's</t>
  </si>
  <si>
    <t>Ordenadores</t>
  </si>
  <si>
    <t>Impresoras</t>
  </si>
  <si>
    <t>Unidades vendidas</t>
  </si>
  <si>
    <t>Vendedor</t>
  </si>
  <si>
    <t>Caso 6</t>
  </si>
  <si>
    <t>Luis</t>
  </si>
  <si>
    <t>Pedro</t>
  </si>
  <si>
    <t>Santiago</t>
  </si>
  <si>
    <t>Ana</t>
  </si>
  <si>
    <t>Elena</t>
  </si>
  <si>
    <t>Jesús</t>
  </si>
  <si>
    <t>José</t>
  </si>
  <si>
    <t>Sandra</t>
  </si>
  <si>
    <t>Carmen</t>
  </si>
  <si>
    <t>MP3</t>
  </si>
  <si>
    <t>Santa Cruz</t>
  </si>
  <si>
    <t>Puerto de la Cruz</t>
  </si>
  <si>
    <t>Icod de los Vinos</t>
  </si>
  <si>
    <t>Adeje</t>
  </si>
  <si>
    <t>Candelaria</t>
  </si>
  <si>
    <t>Guimar</t>
  </si>
  <si>
    <t>La Orotava</t>
  </si>
  <si>
    <t>Guía Isora</t>
  </si>
  <si>
    <t>Posicion</t>
  </si>
  <si>
    <t>Ciudad1</t>
  </si>
  <si>
    <t>Ciudad2</t>
  </si>
  <si>
    <t># Fila</t>
  </si>
  <si>
    <t># Columna</t>
  </si>
  <si>
    <t>Distancia</t>
  </si>
  <si>
    <t>Caso 7</t>
  </si>
  <si>
    <t>Enero</t>
  </si>
  <si>
    <t>Febrero</t>
  </si>
  <si>
    <t>Marzo</t>
  </si>
  <si>
    <t>Abril</t>
  </si>
  <si>
    <t>Mayo</t>
  </si>
  <si>
    <t>Junio</t>
  </si>
  <si>
    <t>Sucursal 1</t>
  </si>
  <si>
    <t>Sucursal 2</t>
  </si>
  <si>
    <t>Sucursal 3</t>
  </si>
  <si>
    <t>Sucursal 4</t>
  </si>
  <si>
    <t>Sucursal 5</t>
  </si>
  <si>
    <t>Sucursal 6</t>
  </si>
  <si>
    <t>Ventas de Sucursal 2 en Marzo</t>
  </si>
  <si>
    <t>Ventas totales en Abril</t>
  </si>
  <si>
    <t>Caso 8</t>
  </si>
  <si>
    <t>Transacción</t>
  </si>
  <si>
    <t>ID Producto</t>
  </si>
  <si>
    <t>Cantidad</t>
  </si>
  <si>
    <t>dcq</t>
  </si>
  <si>
    <t>Se Pide:…………….</t>
  </si>
  <si>
    <t>gft</t>
  </si>
  <si>
    <t>csz</t>
  </si>
  <si>
    <t>wcd</t>
  </si>
  <si>
    <t>Orientación:</t>
  </si>
  <si>
    <t>qmg</t>
  </si>
  <si>
    <t>Usar las funciones Coincidir ( )</t>
  </si>
  <si>
    <t>hgy</t>
  </si>
  <si>
    <t>Max ( ) y BuscarV ( )</t>
  </si>
  <si>
    <t>ggr</t>
  </si>
  <si>
    <t>hvf</t>
  </si>
  <si>
    <t>vaj</t>
  </si>
  <si>
    <t>acj</t>
  </si>
  <si>
    <t>ilw</t>
  </si>
  <si>
    <t>sna</t>
  </si>
  <si>
    <t>dov</t>
  </si>
  <si>
    <t>ppa</t>
  </si>
  <si>
    <t>gwy</t>
  </si>
  <si>
    <t>tcb</t>
  </si>
  <si>
    <t>Trans #</t>
  </si>
  <si>
    <t>Codigo ID</t>
  </si>
  <si>
    <t>mey</t>
  </si>
  <si>
    <t>Max</t>
  </si>
  <si>
    <t>bfg</t>
  </si>
  <si>
    <t>exr</t>
  </si>
  <si>
    <t>joy</t>
  </si>
  <si>
    <t>dao</t>
  </si>
  <si>
    <t>cvc</t>
  </si>
  <si>
    <t>mxd</t>
  </si>
  <si>
    <t>sgf</t>
  </si>
  <si>
    <t>tus</t>
  </si>
  <si>
    <t>pqw</t>
  </si>
  <si>
    <t>qid</t>
  </si>
  <si>
    <t>tbg</t>
  </si>
  <si>
    <t>eev</t>
  </si>
  <si>
    <t>epj</t>
  </si>
  <si>
    <t>ycg</t>
  </si>
  <si>
    <t>uql</t>
  </si>
  <si>
    <t>jcr</t>
  </si>
  <si>
    <t>lrg</t>
  </si>
  <si>
    <t>efg</t>
  </si>
  <si>
    <t>qec</t>
  </si>
  <si>
    <t>fdz</t>
  </si>
  <si>
    <t>ctd</t>
  </si>
  <si>
    <t>fza</t>
  </si>
  <si>
    <t>ksc</t>
  </si>
  <si>
    <t>usc</t>
  </si>
  <si>
    <t>hma</t>
  </si>
  <si>
    <t>xcm</t>
  </si>
  <si>
    <t>ggg</t>
  </si>
  <si>
    <t>qpm</t>
  </si>
  <si>
    <t>ppk</t>
  </si>
  <si>
    <t>fdl</t>
  </si>
  <si>
    <t>yuo</t>
  </si>
  <si>
    <t>tbs</t>
  </si>
  <si>
    <t>bav</t>
  </si>
  <si>
    <t>awe</t>
  </si>
  <si>
    <t>cfb</t>
  </si>
  <si>
    <t>cfg</t>
  </si>
  <si>
    <t>lyn</t>
  </si>
  <si>
    <t>bwv</t>
  </si>
  <si>
    <t>kgd</t>
  </si>
  <si>
    <t>egg</t>
  </si>
  <si>
    <t>ner</t>
  </si>
  <si>
    <t>jsc</t>
  </si>
  <si>
    <t>fvn</t>
  </si>
  <si>
    <t>ocj</t>
  </si>
  <si>
    <t>uqa</t>
  </si>
  <si>
    <t>pis</t>
  </si>
  <si>
    <t>oeg</t>
  </si>
  <si>
    <t>tmg</t>
  </si>
  <si>
    <t>kfa</t>
  </si>
  <si>
    <t>azd</t>
  </si>
  <si>
    <t>agw</t>
  </si>
  <si>
    <t>udz</t>
  </si>
  <si>
    <t>qbn</t>
  </si>
  <si>
    <t>bwe</t>
  </si>
  <si>
    <t>dfg</t>
  </si>
  <si>
    <t>qbf</t>
  </si>
  <si>
    <t>icx</t>
  </si>
  <si>
    <t>yof</t>
  </si>
  <si>
    <t>rol</t>
  </si>
  <si>
    <t>bhu</t>
  </si>
  <si>
    <t>dtt</t>
  </si>
  <si>
    <t>xco</t>
  </si>
  <si>
    <t>gpf</t>
  </si>
  <si>
    <t>khv</t>
  </si>
  <si>
    <t>vih</t>
  </si>
  <si>
    <t>gpc</t>
  </si>
  <si>
    <t>dra</t>
  </si>
  <si>
    <t>mcj</t>
  </si>
  <si>
    <t>ede</t>
  </si>
  <si>
    <t>ygf</t>
  </si>
  <si>
    <t>lga</t>
  </si>
  <si>
    <t>oyt</t>
  </si>
  <si>
    <t>fgd</t>
  </si>
  <si>
    <t>cbv</t>
  </si>
  <si>
    <t>ehq</t>
  </si>
  <si>
    <t>gcv</t>
  </si>
  <si>
    <t>fgn</t>
  </si>
  <si>
    <t>vsz</t>
  </si>
  <si>
    <t>gef</t>
  </si>
  <si>
    <t>btb</t>
  </si>
  <si>
    <t>myc</t>
  </si>
  <si>
    <t>qze</t>
  </si>
  <si>
    <t>fdd</t>
  </si>
  <si>
    <t>owq</t>
  </si>
  <si>
    <t>fuw</t>
  </si>
  <si>
    <t>pas</t>
  </si>
  <si>
    <t>bhg</t>
  </si>
  <si>
    <t>age</t>
  </si>
  <si>
    <t>fev</t>
  </si>
  <si>
    <t>ose</t>
  </si>
  <si>
    <t>naw</t>
  </si>
  <si>
    <t>rat</t>
  </si>
  <si>
    <t>czs</t>
  </si>
  <si>
    <t>gti</t>
  </si>
  <si>
    <t>hwk</t>
  </si>
  <si>
    <t>umb</t>
  </si>
  <si>
    <t>ade</t>
  </si>
  <si>
    <t>dej</t>
  </si>
  <si>
    <t>kwd</t>
  </si>
  <si>
    <t>nde</t>
  </si>
  <si>
    <t>edg</t>
  </si>
  <si>
    <t>oqp</t>
  </si>
  <si>
    <t>esf</t>
  </si>
  <si>
    <t>ann</t>
  </si>
  <si>
    <t>oaa</t>
  </si>
  <si>
    <t>abo</t>
  </si>
  <si>
    <t>iui</t>
  </si>
  <si>
    <t>ksf</t>
  </si>
  <si>
    <t>ahg</t>
  </si>
  <si>
    <t>kem</t>
  </si>
  <si>
    <t>aoc</t>
  </si>
  <si>
    <t>eqb</t>
  </si>
  <si>
    <t>amn</t>
  </si>
  <si>
    <t>gze</t>
  </si>
  <si>
    <t>try</t>
  </si>
  <si>
    <t>xup</t>
  </si>
  <si>
    <t>qir</t>
  </si>
  <si>
    <t>cde</t>
  </si>
  <si>
    <t>fbv</t>
  </si>
  <si>
    <t>bar</t>
  </si>
  <si>
    <t>wed</t>
  </si>
  <si>
    <t>yba</t>
  </si>
  <si>
    <t>dpt</t>
  </si>
  <si>
    <t>cji</t>
  </si>
  <si>
    <t>dcp</t>
  </si>
  <si>
    <t>dby</t>
  </si>
  <si>
    <t>kwk</t>
  </si>
  <si>
    <t>ehc</t>
  </si>
  <si>
    <t>kcz</t>
  </si>
  <si>
    <t>kfz</t>
  </si>
  <si>
    <t>lgr</t>
  </si>
  <si>
    <t>irc</t>
  </si>
  <si>
    <t>jcs</t>
  </si>
  <si>
    <t>ntb</t>
  </si>
  <si>
    <t>kbz</t>
  </si>
  <si>
    <t>vkv</t>
  </si>
  <si>
    <t>mlq</t>
  </si>
  <si>
    <t>bdd</t>
  </si>
  <si>
    <t>vgk</t>
  </si>
  <si>
    <t>bix</t>
  </si>
  <si>
    <t>vkp</t>
  </si>
  <si>
    <t>zew</t>
  </si>
  <si>
    <t>ddf</t>
  </si>
  <si>
    <t>sve</t>
  </si>
  <si>
    <t>rgb</t>
  </si>
  <si>
    <t>dwc</t>
  </si>
  <si>
    <t>lpb</t>
  </si>
  <si>
    <t>fsd</t>
  </si>
  <si>
    <t>abm</t>
  </si>
  <si>
    <t>qhg</t>
  </si>
  <si>
    <t>mcz</t>
  </si>
  <si>
    <t>ids</t>
  </si>
  <si>
    <t>deg</t>
  </si>
  <si>
    <t>vfo</t>
  </si>
  <si>
    <t>vlg</t>
  </si>
  <si>
    <t>qvb</t>
  </si>
  <si>
    <t>hgo</t>
  </si>
  <si>
    <t>uva</t>
  </si>
  <si>
    <t>eqg</t>
  </si>
  <si>
    <t>ewt</t>
  </si>
  <si>
    <t>dbd</t>
  </si>
  <si>
    <t>dgj</t>
  </si>
  <si>
    <t>gkg</t>
  </si>
  <si>
    <t>gmb</t>
  </si>
  <si>
    <t>odg</t>
  </si>
  <si>
    <t>pqq</t>
  </si>
  <si>
    <t>kae</t>
  </si>
  <si>
    <t>wmr</t>
  </si>
  <si>
    <t>cma</t>
  </si>
  <si>
    <t>zce</t>
  </si>
  <si>
    <t>uef</t>
  </si>
  <si>
    <t>ksi</t>
  </si>
  <si>
    <t>oge</t>
  </si>
  <si>
    <t>wfd</t>
  </si>
  <si>
    <t>jof</t>
  </si>
  <si>
    <t>gnp</t>
  </si>
  <si>
    <t>fqz</t>
  </si>
  <si>
    <t>gua</t>
  </si>
  <si>
    <t>axj</t>
  </si>
  <si>
    <t>mbg</t>
  </si>
  <si>
    <t>obu</t>
  </si>
  <si>
    <t>deh</t>
  </si>
  <si>
    <t>iqf</t>
  </si>
  <si>
    <t>hso</t>
  </si>
  <si>
    <t>cgc</t>
  </si>
  <si>
    <t>tqw</t>
  </si>
  <si>
    <t>elm</t>
  </si>
  <si>
    <t>ric</t>
  </si>
  <si>
    <t>aeo</t>
  </si>
  <si>
    <t>qyn</t>
  </si>
  <si>
    <t>alf</t>
  </si>
  <si>
    <t>bmm</t>
  </si>
  <si>
    <t>kha</t>
  </si>
  <si>
    <t>fgu</t>
  </si>
  <si>
    <t>bck</t>
  </si>
  <si>
    <t>gxh</t>
  </si>
  <si>
    <t>jka</t>
  </si>
  <si>
    <t>ccg</t>
  </si>
  <si>
    <t>vxr</t>
  </si>
  <si>
    <t>kue</t>
  </si>
  <si>
    <t>ite</t>
  </si>
  <si>
    <t>yuf</t>
  </si>
  <si>
    <t>zte</t>
  </si>
  <si>
    <t>yff</t>
  </si>
  <si>
    <t>bgu</t>
  </si>
  <si>
    <t>eue</t>
  </si>
  <si>
    <t>udb</t>
  </si>
  <si>
    <t>dfm</t>
  </si>
  <si>
    <t>oer</t>
  </si>
  <si>
    <t>kbb</t>
  </si>
  <si>
    <t>eke</t>
  </si>
  <si>
    <t>jgk</t>
  </si>
  <si>
    <t>nga</t>
  </si>
  <si>
    <t>vlw</t>
  </si>
  <si>
    <t>rhg</t>
  </si>
  <si>
    <t>bsf</t>
  </si>
  <si>
    <t>hgd</t>
  </si>
  <si>
    <t>bmr</t>
  </si>
  <si>
    <t>xqh</t>
  </si>
  <si>
    <t>blf</t>
  </si>
  <si>
    <t>cap</t>
  </si>
  <si>
    <t>brn</t>
  </si>
  <si>
    <t>fbf</t>
  </si>
  <si>
    <t>hmn</t>
  </si>
  <si>
    <t>ozy</t>
  </si>
  <si>
    <t>fps</t>
  </si>
  <si>
    <t>izf</t>
  </si>
  <si>
    <t>wad</t>
  </si>
  <si>
    <t>yxm</t>
  </si>
  <si>
    <t>gjb</t>
  </si>
  <si>
    <t>mdx</t>
  </si>
  <si>
    <t>wbi</t>
  </si>
  <si>
    <t>dgi</t>
  </si>
  <si>
    <t>dvp</t>
  </si>
  <si>
    <t>mum</t>
  </si>
  <si>
    <t>guu</t>
  </si>
  <si>
    <t>kkc</t>
  </si>
  <si>
    <t>rjs</t>
  </si>
  <si>
    <t>chd</t>
  </si>
  <si>
    <t>tub</t>
  </si>
  <si>
    <t>qiq</t>
  </si>
  <si>
    <t>vod</t>
  </si>
  <si>
    <t>ygb</t>
  </si>
  <si>
    <t>phi</t>
  </si>
  <si>
    <t>bse</t>
  </si>
  <si>
    <t>Caso 9</t>
  </si>
  <si>
    <t>Guguas</t>
  </si>
  <si>
    <t>Tiempo entre Guguas</t>
  </si>
  <si>
    <t>Llegada</t>
  </si>
  <si>
    <t>Orientación</t>
  </si>
  <si>
    <t>Usar funciones coincidir e indice</t>
  </si>
  <si>
    <t>Tiempo en que llega Guagua</t>
  </si>
  <si>
    <t>Caso 10</t>
  </si>
  <si>
    <t>Se pide algo asi…………</t>
  </si>
  <si>
    <t>Solución…………….</t>
  </si>
  <si>
    <t>Tiempo de llegada a la parada</t>
  </si>
  <si>
    <t>Guagua que debo tomar</t>
  </si>
  <si>
    <t>Tiempo de espera a la proxima guagua</t>
  </si>
  <si>
    <t>Primera vez&gt;10,000€</t>
  </si>
  <si>
    <t>usar función coincidir</t>
  </si>
  <si>
    <t>Acumulativo</t>
  </si>
  <si>
    <t>Ticket 1</t>
  </si>
  <si>
    <t>Ticket 2</t>
  </si>
  <si>
    <t>Ticket 3</t>
  </si>
  <si>
    <t>Ticket 4</t>
  </si>
  <si>
    <t>Ticket 5</t>
  </si>
  <si>
    <t>Ticket 6</t>
  </si>
  <si>
    <t>Ticket 7</t>
  </si>
  <si>
    <t>Ticket 8</t>
  </si>
  <si>
    <t>Ticket 9</t>
  </si>
  <si>
    <t>Ticket 10</t>
  </si>
  <si>
    <t>Ticket 11</t>
  </si>
  <si>
    <t>Ticket 12</t>
  </si>
  <si>
    <t>Ticket 13</t>
  </si>
  <si>
    <t>Ticket 14</t>
  </si>
  <si>
    <t>Ticket 15</t>
  </si>
  <si>
    <t>Ticket 16</t>
  </si>
  <si>
    <t>Ticket 17</t>
  </si>
  <si>
    <t>Ticket 18</t>
  </si>
  <si>
    <t>Ticket 19</t>
  </si>
  <si>
    <t>Ticket 20</t>
  </si>
  <si>
    <t>Ticket 21</t>
  </si>
  <si>
    <t>Ticket 22</t>
  </si>
  <si>
    <t>Ticket 23</t>
  </si>
  <si>
    <t>Ticket 24</t>
  </si>
  <si>
    <t>Ticket 25</t>
  </si>
  <si>
    <t>Ticket 26</t>
  </si>
  <si>
    <t>Ticket 27</t>
  </si>
  <si>
    <t>Ticket 28</t>
  </si>
  <si>
    <t>Ticket 29</t>
  </si>
  <si>
    <t>Ticket 30</t>
  </si>
  <si>
    <t>Tckets de venta del periodo</t>
  </si>
  <si>
    <t>Caso 11</t>
  </si>
  <si>
    <t>Se pide:</t>
  </si>
  <si>
    <t>Ticket Nº</t>
  </si>
  <si>
    <t>Caso 12</t>
  </si>
  <si>
    <t>Codigo</t>
  </si>
  <si>
    <t>Nombre</t>
  </si>
  <si>
    <t>Alex</t>
  </si>
  <si>
    <t>Ventas</t>
  </si>
  <si>
    <t>Trimestre</t>
  </si>
  <si>
    <t>Primero</t>
  </si>
  <si>
    <t>Segundo</t>
  </si>
  <si>
    <t>Tercero</t>
  </si>
  <si>
    <t>Cuarto</t>
  </si>
  <si>
    <t>Cosecha propia… fuente www.jggomez.eu</t>
  </si>
  <si>
    <t>Comisión</t>
  </si>
  <si>
    <t xml:space="preserve"> {=INDICE(Comisiones[Comisión];COINCIDIR(Vtastrimestre[@Codigo]&amp;Vtastrimestre[@Trimestre];Comisiones[Vendedor]&amp;Comisiones[Trimestre];0))}</t>
  </si>
  <si>
    <t>BUSCARV(E13;busqueda2;2;VERDADERO)</t>
  </si>
  <si>
    <t>COINCIDIR(10000;C6:C35;1)+1</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</si>
</sst>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quot;$&quot;* #,##0.00_);_(&quot;$&quot;* \(#,##0.00\);_(&quot;$&quot;* &quot;-&quot;??_);_(@_)"/>
    <numFmt numFmtId="165" formatCode="#,##0.00\ &quot;€&quot;"/>
    <numFmt numFmtId="166" formatCode="0.0%"/>
  </numFmts>
  <fonts count="17" x14ac:knownFonts="1">
    <font>
      <sz val="10"/>
      <name val="Times New Roman"/>
    </font>
    <font>
      <sz val="10"/>
      <name val="Times New Roman"/>
      <family val="1"/>
    </font>
    <font>
      <sz val="11"/>
      <name val="Arial"/>
      <family val="2"/>
    </font>
    <font>
      <b/>
      <sz val="11"/>
      <name val="Arial"/>
      <family val="2"/>
    </font>
    <font>
      <sz val="10"/>
      <name val="Times New Roman"/>
      <family val="1"/>
    </font>
    <font>
      <b/>
      <sz val="11"/>
      <color rgb="FFFF0000"/>
      <name val="Arial"/>
      <family val="2"/>
    </font>
    <font>
      <b/>
      <sz val="10"/>
      <name val="Arial"/>
      <family val="2"/>
    </font>
    <font>
      <sz val="10"/>
      <name val="Arial"/>
      <family val="2"/>
    </font>
    <font>
      <b/>
      <sz val="10"/>
      <color rgb="FFFF0000"/>
      <name val="Arial"/>
      <family val="2"/>
    </font>
    <font>
      <sz val="8"/>
      <name val="Arial"/>
      <family val="2"/>
    </font>
    <font>
      <b/>
      <sz val="8"/>
      <color rgb="FFFF0000"/>
      <name val="Arial"/>
      <family val="2"/>
    </font>
    <font>
      <b/>
      <i/>
      <u/>
      <sz val="11"/>
      <color theme="1"/>
      <name val="Calibri"/>
      <family val="2"/>
      <scheme val="minor"/>
    </font>
    <font>
      <sz val="10"/>
      <color theme="1"/>
      <name val="Calibri"/>
      <family val="2"/>
      <scheme val="minor"/>
    </font>
    <font>
      <sz val="12"/>
      <name val="Arial"/>
      <family val="2"/>
    </font>
    <font>
      <sz val="12"/>
      <name val="Times New Roman"/>
      <family val="1"/>
    </font>
    <font>
      <b/>
      <sz val="11"/>
      <color theme="0"/>
      <name val="Times New Roman"/>
      <family val="1"/>
    </font>
    <font>
      <sz val="14"/>
      <name val="Times New Roman"/>
      <family val="1"/>
    </font>
  </fonts>
  <fills count="4">
    <fill>
      <patternFill patternType="none"/>
    </fill>
    <fill>
      <patternFill patternType="gray125"/>
    </fill>
    <fill>
      <patternFill patternType="solid">
        <fgColor theme="3" tint="0.79998168889431442"/>
        <bgColor indexed="64"/>
      </patternFill>
    </fill>
    <fill>
      <patternFill patternType="solid">
        <fgColor theme="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164" fontId="1" fillId="0" borderId="0" applyFont="0" applyFill="0" applyBorder="0" applyAlignment="0" applyProtection="0"/>
    <xf numFmtId="9" fontId="4" fillId="0" borderId="0" applyFont="0" applyFill="0" applyBorder="0" applyAlignment="0" applyProtection="0"/>
  </cellStyleXfs>
  <cellXfs count="38">
    <xf numFmtId="0" fontId="0" fillId="0" borderId="0" xfId="0"/>
    <xf numFmtId="0" fontId="2" fillId="0" borderId="0" xfId="0" applyFont="1"/>
    <xf numFmtId="0" fontId="3" fillId="0" borderId="0" xfId="0" applyFont="1"/>
    <xf numFmtId="165" fontId="2" fillId="0" borderId="0" xfId="1" applyNumberFormat="1" applyFont="1"/>
    <xf numFmtId="165" fontId="2" fillId="0" borderId="0" xfId="0" applyNumberFormat="1" applyFont="1"/>
    <xf numFmtId="166" fontId="2" fillId="0" borderId="0" xfId="2" applyNumberFormat="1" applyFont="1"/>
    <xf numFmtId="0" fontId="5" fillId="0" borderId="0" xfId="0" applyFont="1"/>
    <xf numFmtId="0" fontId="6" fillId="0" borderId="0" xfId="0" applyFont="1"/>
    <xf numFmtId="14" fontId="0" fillId="0" borderId="0" xfId="0" applyNumberFormat="1"/>
    <xf numFmtId="0" fontId="7" fillId="0" borderId="0" xfId="0" applyFont="1"/>
    <xf numFmtId="165" fontId="0" fillId="0" borderId="0" xfId="1" applyNumberFormat="1" applyFont="1"/>
    <xf numFmtId="0" fontId="8" fillId="0" borderId="0" xfId="0" applyFont="1"/>
    <xf numFmtId="0" fontId="9" fillId="0" borderId="1" xfId="0" applyFont="1" applyBorder="1"/>
    <xf numFmtId="0" fontId="0" fillId="0" borderId="1" xfId="0" applyBorder="1" applyAlignment="1">
      <alignment horizontal="center" vertical="center"/>
    </xf>
    <xf numFmtId="0" fontId="10" fillId="0" borderId="1" xfId="0" applyFont="1" applyBorder="1" applyAlignment="1">
      <alignment horizontal="center" vertical="center"/>
    </xf>
    <xf numFmtId="0" fontId="9" fillId="0" borderId="1" xfId="0" applyFont="1" applyBorder="1" applyAlignment="1">
      <alignment horizontal="center" vertical="center"/>
    </xf>
    <xf numFmtId="0" fontId="5" fillId="0" borderId="0" xfId="0" applyFont="1" applyAlignment="1">
      <alignment horizontal="left" vertical="center"/>
    </xf>
    <xf numFmtId="0" fontId="0" fillId="0" borderId="0" xfId="0" applyAlignment="1">
      <alignment horizontal="center" vertical="center"/>
    </xf>
    <xf numFmtId="0" fontId="9" fillId="0" borderId="0" xfId="0" applyFont="1" applyAlignment="1">
      <alignment horizontal="center"/>
    </xf>
    <xf numFmtId="0" fontId="1" fillId="0" borderId="0" xfId="0" applyFont="1" applyAlignment="1">
      <alignment horizontal="center" vertical="center"/>
    </xf>
    <xf numFmtId="0" fontId="9" fillId="0" borderId="0" xfId="0" applyFont="1"/>
    <xf numFmtId="0" fontId="11" fillId="0" borderId="0" xfId="0" applyFont="1"/>
    <xf numFmtId="0" fontId="12" fillId="0" borderId="0" xfId="0" applyFont="1"/>
    <xf numFmtId="0" fontId="1" fillId="0" borderId="0" xfId="0" applyFont="1"/>
    <xf numFmtId="9" fontId="0" fillId="0" borderId="0" xfId="2" applyFont="1"/>
    <xf numFmtId="9" fontId="0" fillId="0" borderId="0" xfId="2" applyFont="1" applyAlignment="1">
      <alignment horizontal="center"/>
    </xf>
    <xf numFmtId="0" fontId="13" fillId="0" borderId="0" xfId="0" applyFont="1"/>
    <xf numFmtId="0" fontId="14" fillId="0" borderId="0" xfId="0" applyFont="1"/>
    <xf numFmtId="0" fontId="3" fillId="2" borderId="0" xfId="0" applyFont="1" applyFill="1" applyAlignment="1">
      <alignment horizontal="center" vertical="center"/>
    </xf>
    <xf numFmtId="0" fontId="2" fillId="0" borderId="0" xfId="0" applyFont="1" applyAlignment="1">
      <alignment horizontal="center" wrapText="1"/>
    </xf>
    <xf numFmtId="0" fontId="0" fillId="0" borderId="1" xfId="0" applyBorder="1" applyAlignment="1">
      <alignment horizontal="center"/>
    </xf>
    <xf numFmtId="0" fontId="7" fillId="0" borderId="0" xfId="0" applyFont="1" applyAlignment="1">
      <alignment horizontal="center" vertical="center" wrapText="1"/>
    </xf>
    <xf numFmtId="0" fontId="7" fillId="0" borderId="0" xfId="0" applyFont="1" applyAlignment="1">
      <alignment horizontal="center" wrapText="1"/>
    </xf>
    <xf numFmtId="0" fontId="0" fillId="0" borderId="0" xfId="0" applyAlignment="1">
      <alignment horizontal="center" vertical="center"/>
    </xf>
    <xf numFmtId="0" fontId="0" fillId="0" borderId="0" xfId="0" applyAlignment="1">
      <alignment horizontal="center" vertical="center" wrapText="1"/>
    </xf>
    <xf numFmtId="0" fontId="15" fillId="3" borderId="0" xfId="0" applyFont="1" applyFill="1" applyAlignment="1">
      <alignment horizontal="center"/>
    </xf>
    <xf numFmtId="0" fontId="16" fillId="0" borderId="0" xfId="0" applyFont="1"/>
    <xf numFmtId="0" fontId="3" fillId="2" borderId="0" xfId="0" applyFont="1" applyFill="1" applyAlignment="1">
      <alignment horizontal="left" vertical="center"/>
    </xf>
  </cellXfs>
  <cellStyles count="3">
    <cellStyle name="Moneda" xfId="1" builtinId="4"/>
    <cellStyle name="Normal" xfId="0" builtinId="0"/>
    <cellStyle name="Porcentaje" xfId="2" builtinId="5"/>
  </cellStyles>
  <dxfs count="2">
    <dxf>
      <font>
        <b val="0"/>
        <i val="0"/>
        <strike val="0"/>
        <condense val="0"/>
        <extend val="0"/>
        <outline val="0"/>
        <shadow val="0"/>
        <u val="none"/>
        <vertAlign val="baseline"/>
        <sz val="10"/>
        <color auto="1"/>
        <name val="Times New Roman"/>
        <scheme val="none"/>
      </font>
    </dxf>
    <dxf>
      <font>
        <b val="0"/>
        <i val="0"/>
        <strike val="0"/>
        <condense val="0"/>
        <extend val="0"/>
        <outline val="0"/>
        <shadow val="0"/>
        <u val="none"/>
        <vertAlign val="baseline"/>
        <sz val="10"/>
        <color auto="1"/>
        <name val="Times New Roman"/>
        <scheme val="none"/>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38100</xdr:colOff>
      <xdr:row>0</xdr:row>
      <xdr:rowOff>47625</xdr:rowOff>
    </xdr:from>
    <xdr:ext cx="6429375" cy="1857375"/>
    <xdr:sp macro="" textlink="">
      <xdr:nvSpPr>
        <xdr:cNvPr id="2" name="1 CuadroTexto"/>
        <xdr:cNvSpPr txBox="1"/>
      </xdr:nvSpPr>
      <xdr:spPr>
        <a:xfrm>
          <a:off x="38100" y="47625"/>
          <a:ext cx="6429375" cy="1857375"/>
        </a:xfrm>
        <a:prstGeom prst="rect">
          <a:avLst/>
        </a:prstGeom>
        <a:solidFill>
          <a:schemeClr val="bg1">
            <a:lumMod val="9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rtl="0"/>
          <a:r>
            <a:rPr lang="es-ES" sz="1400" b="0" u="sng" baseline="0">
              <a:solidFill>
                <a:schemeClr val="tx1"/>
              </a:solidFill>
              <a:latin typeface="+mn-lt"/>
              <a:ea typeface="+mn-ea"/>
              <a:cs typeface="+mn-cs"/>
            </a:rPr>
            <a:t>Función BuscarV -ConsultaV</a:t>
          </a:r>
          <a:endParaRPr lang="es-ES" sz="1400" b="0" u="sng">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s-ES" sz="1100" b="0">
              <a:solidFill>
                <a:schemeClr val="tx1"/>
              </a:solidFill>
              <a:effectLst/>
              <a:latin typeface="+mn-lt"/>
              <a:ea typeface="+mn-ea"/>
              <a:cs typeface="+mn-cs"/>
            </a:rPr>
            <a:t>Fuente: </a:t>
          </a:r>
          <a:r>
            <a:rPr lang="es-ES" sz="1100">
              <a:solidFill>
                <a:schemeClr val="tx1"/>
              </a:solidFill>
              <a:effectLst/>
              <a:latin typeface="+mn-lt"/>
              <a:ea typeface="+mn-ea"/>
              <a:cs typeface="+mn-cs"/>
            </a:rPr>
            <a:t>Extraído y adaptado de </a:t>
          </a:r>
          <a:r>
            <a:rPr lang="es-ES_tradnl" sz="1100">
              <a:solidFill>
                <a:schemeClr val="tx1"/>
              </a:solidFill>
              <a:effectLst/>
              <a:latin typeface="+mn-lt"/>
              <a:ea typeface="+mn-ea"/>
              <a:cs typeface="+mn-cs"/>
            </a:rPr>
            <a:t>jggomez </a:t>
          </a:r>
          <a:endParaRPr lang="es-ES_tradnl" sz="800" i="1" u="none" strike="noStrike">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s-ES" sz="1100" b="1" i="0" baseline="0">
              <a:solidFill>
                <a:schemeClr val="tx1"/>
              </a:solidFill>
              <a:effectLst/>
              <a:latin typeface="+mn-lt"/>
              <a:ea typeface="+mn-ea"/>
              <a:cs typeface="+mn-cs"/>
            </a:rPr>
            <a:t>Enunciado:</a:t>
          </a:r>
        </a:p>
        <a:p>
          <a:pPr marL="0" marR="0" indent="0" defTabSz="914400" eaLnBrk="1" fontAlgn="auto" latinLnBrk="0" hangingPunct="1">
            <a:lnSpc>
              <a:spcPct val="100000"/>
            </a:lnSpc>
            <a:spcBef>
              <a:spcPts val="0"/>
            </a:spcBef>
            <a:spcAft>
              <a:spcPts val="0"/>
            </a:spcAft>
            <a:buClrTx/>
            <a:buSzTx/>
            <a:buFontTx/>
            <a:buNone/>
            <a:tabLst/>
            <a:defRPr/>
          </a:pPr>
          <a:r>
            <a:rPr lang="es-ES" sz="1200" b="1" i="1">
              <a:solidFill>
                <a:schemeClr val="tx1"/>
              </a:solidFill>
              <a:effectLst/>
              <a:latin typeface="+mn-lt"/>
              <a:ea typeface="+mn-ea"/>
              <a:cs typeface="+mn-cs"/>
            </a:rPr>
            <a:t>Hoja Buscar 1. </a:t>
          </a:r>
          <a:r>
            <a:rPr lang="es-ES" sz="1100" b="1" i="1">
              <a:solidFill>
                <a:schemeClr val="tx1"/>
              </a:solidFill>
              <a:effectLst/>
              <a:latin typeface="+mn-lt"/>
              <a:ea typeface="+mn-ea"/>
              <a:cs typeface="+mn-cs"/>
            </a:rPr>
            <a:t>Renta y tasa de impuestos</a:t>
          </a:r>
          <a:endParaRPr lang="es-ES" sz="1100" b="1">
            <a:solidFill>
              <a:schemeClr val="tx1"/>
            </a:solidFill>
            <a:effectLst/>
            <a:latin typeface="+mn-lt"/>
            <a:ea typeface="+mn-ea"/>
            <a:cs typeface="+mn-cs"/>
          </a:endParaRPr>
        </a:p>
        <a:p>
          <a:r>
            <a:rPr lang="es-ES" sz="1100">
              <a:solidFill>
                <a:schemeClr val="tx1"/>
              </a:solidFill>
              <a:effectLst/>
              <a:latin typeface="+mn-lt"/>
              <a:ea typeface="+mn-ea"/>
              <a:cs typeface="+mn-cs"/>
            </a:rPr>
            <a:t>En este caso se plantea una escala de renta y una tasa impositiva y queremos aplicar la tasa correspondiente a distintos niveles de renta que le corresponde según la tabla establecida.</a:t>
          </a:r>
          <a:endParaRPr lang="es-ES" sz="1050">
            <a:solidFill>
              <a:schemeClr val="tx1"/>
            </a:solidFill>
            <a:effectLst/>
            <a:latin typeface="+mn-lt"/>
            <a:ea typeface="+mn-ea"/>
            <a:cs typeface="+mn-cs"/>
          </a:endParaRPr>
        </a:p>
        <a:p>
          <a:r>
            <a:rPr lang="es-ES" sz="1200" b="1" i="1">
              <a:solidFill>
                <a:schemeClr val="tx1"/>
              </a:solidFill>
              <a:effectLst/>
              <a:latin typeface="+mn-lt"/>
              <a:ea typeface="+mn-ea"/>
              <a:cs typeface="+mn-cs"/>
            </a:rPr>
            <a:t>Hoja Buscar 1. </a:t>
          </a:r>
          <a:r>
            <a:rPr lang="es-ES" sz="1100" b="1" i="1">
              <a:solidFill>
                <a:schemeClr val="tx1"/>
              </a:solidFill>
              <a:effectLst/>
              <a:latin typeface="+mn-lt"/>
              <a:ea typeface="+mn-ea"/>
              <a:cs typeface="+mn-cs"/>
            </a:rPr>
            <a:t>ID del producto y precio</a:t>
          </a:r>
          <a:endParaRPr lang="es-ES" sz="1100" b="1">
            <a:solidFill>
              <a:schemeClr val="tx1"/>
            </a:solidFill>
            <a:effectLst/>
            <a:latin typeface="+mn-lt"/>
            <a:ea typeface="+mn-ea"/>
            <a:cs typeface="+mn-cs"/>
          </a:endParaRPr>
        </a:p>
        <a:p>
          <a:r>
            <a:rPr lang="es-ES" sz="1100">
              <a:solidFill>
                <a:schemeClr val="tx1"/>
              </a:solidFill>
              <a:effectLst/>
              <a:latin typeface="+mn-lt"/>
              <a:ea typeface="+mn-ea"/>
              <a:cs typeface="+mn-cs"/>
            </a:rPr>
            <a:t>En este caso tenemos una tabla con los datos del código de producto y precio y queremos aplicar una función tal que establecido el código de un producto me asigne el precio que le corresponde.</a:t>
          </a: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4</xdr:col>
      <xdr:colOff>0</xdr:colOff>
      <xdr:row>7</xdr:row>
      <xdr:rowOff>66675</xdr:rowOff>
    </xdr:from>
    <xdr:to>
      <xdr:col>6</xdr:col>
      <xdr:colOff>609600</xdr:colOff>
      <xdr:row>19</xdr:row>
      <xdr:rowOff>76200</xdr:rowOff>
    </xdr:to>
    <xdr:pic>
      <xdr:nvPicPr>
        <xdr:cNvPr id="2" name="Picture 1"/>
        <xdr:cNvPicPr>
          <a:picLocks noChangeAspect="1" noChangeArrowheads="1"/>
        </xdr:cNvPicPr>
      </xdr:nvPicPr>
      <xdr:blipFill>
        <a:blip xmlns:r="http://schemas.openxmlformats.org/officeDocument/2006/relationships" r:embed="rId1"/>
        <a:srcRect/>
        <a:stretch>
          <a:fillRect/>
        </a:stretch>
      </xdr:blipFill>
      <xdr:spPr bwMode="auto">
        <a:xfrm>
          <a:off x="4010025" y="1200150"/>
          <a:ext cx="1828800" cy="1952625"/>
        </a:xfrm>
        <a:prstGeom prst="rect">
          <a:avLst/>
        </a:prstGeom>
        <a:noFill/>
        <a:ln w="1">
          <a:noFill/>
          <a:miter lim="800000"/>
          <a:headEnd/>
          <a:tailEnd type="none" w="med" len="med"/>
        </a:ln>
        <a:effectLst/>
      </xdr:spPr>
    </xdr:pic>
    <xdr:clientData/>
  </xdr:twoCellAnchor>
  <xdr:oneCellAnchor>
    <xdr:from>
      <xdr:col>7</xdr:col>
      <xdr:colOff>19050</xdr:colOff>
      <xdr:row>0</xdr:row>
      <xdr:rowOff>171450</xdr:rowOff>
    </xdr:from>
    <xdr:ext cx="3495675" cy="2114550"/>
    <xdr:sp macro="" textlink="">
      <xdr:nvSpPr>
        <xdr:cNvPr id="3" name="1 CuadroTexto"/>
        <xdr:cNvSpPr txBox="1"/>
      </xdr:nvSpPr>
      <xdr:spPr>
        <a:xfrm>
          <a:off x="4743450" y="171450"/>
          <a:ext cx="3495675" cy="2114550"/>
        </a:xfrm>
        <a:prstGeom prst="rect">
          <a:avLst/>
        </a:prstGeom>
        <a:solidFill>
          <a:schemeClr val="bg1">
            <a:lumMod val="9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rtl="0"/>
          <a:r>
            <a:rPr lang="es-ES" sz="1400" b="0" u="sng" baseline="0">
              <a:solidFill>
                <a:schemeClr val="tx1"/>
              </a:solidFill>
              <a:latin typeface="+mn-lt"/>
              <a:ea typeface="+mn-ea"/>
              <a:cs typeface="+mn-cs"/>
            </a:rPr>
            <a:t>Función BuscarV -ConsultaV</a:t>
          </a:r>
          <a:endParaRPr lang="es-ES" sz="1400" b="0" u="sng">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s-ES" sz="1100" b="0">
              <a:solidFill>
                <a:schemeClr val="tx1"/>
              </a:solidFill>
              <a:effectLst/>
              <a:latin typeface="+mn-lt"/>
              <a:ea typeface="+mn-ea"/>
              <a:cs typeface="+mn-cs"/>
            </a:rPr>
            <a:t>Fuente: </a:t>
          </a:r>
          <a:r>
            <a:rPr lang="es-ES" sz="1100">
              <a:solidFill>
                <a:schemeClr val="tx1"/>
              </a:solidFill>
              <a:effectLst/>
              <a:latin typeface="+mn-lt"/>
              <a:ea typeface="+mn-ea"/>
              <a:cs typeface="+mn-cs"/>
            </a:rPr>
            <a:t>Extraído y adaptado de </a:t>
          </a:r>
          <a:r>
            <a:rPr lang="es-ES_tradnl" sz="1100">
              <a:solidFill>
                <a:schemeClr val="tx1"/>
              </a:solidFill>
              <a:effectLst/>
              <a:latin typeface="+mn-lt"/>
              <a:ea typeface="+mn-ea"/>
              <a:cs typeface="+mn-cs"/>
            </a:rPr>
            <a:t>jggomez </a:t>
          </a:r>
          <a:endParaRPr lang="es-ES_tradnl" sz="800" i="1" u="none" strike="noStrike">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s-ES" sz="1100" b="1" i="0" baseline="0">
              <a:solidFill>
                <a:schemeClr val="tx1"/>
              </a:solidFill>
              <a:effectLst/>
              <a:latin typeface="+mn-lt"/>
              <a:ea typeface="+mn-ea"/>
              <a:cs typeface="+mn-cs"/>
            </a:rPr>
            <a:t>Enunciado:</a:t>
          </a:r>
        </a:p>
        <a:p>
          <a:r>
            <a:rPr lang="es-ES" sz="1100">
              <a:solidFill>
                <a:schemeClr val="tx1"/>
              </a:solidFill>
              <a:effectLst/>
              <a:latin typeface="+mn-lt"/>
              <a:ea typeface="+mn-ea"/>
              <a:cs typeface="+mn-cs"/>
            </a:rPr>
            <a:t>Esta hoja contiene el código de empleado, salario y años de experiencia. Debemos configurar la sintaxis de la formula correctamente que nos permita, dado un código de empleado nos de su salario y otra formula que nos de los años de experiencia</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0</xdr:col>
      <xdr:colOff>123825</xdr:colOff>
      <xdr:row>19</xdr:row>
      <xdr:rowOff>9525</xdr:rowOff>
    </xdr:from>
    <xdr:ext cx="3495675" cy="1533525"/>
    <xdr:sp macro="" textlink="">
      <xdr:nvSpPr>
        <xdr:cNvPr id="2" name="1 CuadroTexto"/>
        <xdr:cNvSpPr txBox="1"/>
      </xdr:nvSpPr>
      <xdr:spPr>
        <a:xfrm>
          <a:off x="123825" y="3143250"/>
          <a:ext cx="3495675" cy="1533525"/>
        </a:xfrm>
        <a:prstGeom prst="rect">
          <a:avLst/>
        </a:prstGeom>
        <a:solidFill>
          <a:schemeClr val="bg1">
            <a:lumMod val="9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rtl="0"/>
          <a:r>
            <a:rPr lang="es-ES" sz="1400" b="0" u="sng" baseline="0">
              <a:solidFill>
                <a:schemeClr val="tx1"/>
              </a:solidFill>
              <a:latin typeface="+mn-lt"/>
              <a:ea typeface="+mn-ea"/>
              <a:cs typeface="+mn-cs"/>
            </a:rPr>
            <a:t>Función BuscarV -ConsultaV</a:t>
          </a:r>
          <a:endParaRPr lang="es-ES" sz="1400" b="0" u="sng">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s-ES" sz="1100" b="0">
              <a:solidFill>
                <a:schemeClr val="tx1"/>
              </a:solidFill>
              <a:effectLst/>
              <a:latin typeface="+mn-lt"/>
              <a:ea typeface="+mn-ea"/>
              <a:cs typeface="+mn-cs"/>
            </a:rPr>
            <a:t>Fuente: </a:t>
          </a:r>
          <a:r>
            <a:rPr lang="es-ES" sz="1100">
              <a:solidFill>
                <a:schemeClr val="tx1"/>
              </a:solidFill>
              <a:effectLst/>
              <a:latin typeface="+mn-lt"/>
              <a:ea typeface="+mn-ea"/>
              <a:cs typeface="+mn-cs"/>
            </a:rPr>
            <a:t>Extraído y adaptado de </a:t>
          </a:r>
          <a:r>
            <a:rPr lang="es-ES_tradnl" sz="1100">
              <a:solidFill>
                <a:schemeClr val="tx1"/>
              </a:solidFill>
              <a:effectLst/>
              <a:latin typeface="+mn-lt"/>
              <a:ea typeface="+mn-ea"/>
              <a:cs typeface="+mn-cs"/>
            </a:rPr>
            <a:t>jggomez </a:t>
          </a:r>
          <a:endParaRPr lang="es-ES_tradnl" sz="800" i="1" u="none" strike="noStrike">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s-ES" sz="1100" b="1" i="0" baseline="0">
              <a:solidFill>
                <a:schemeClr val="tx1"/>
              </a:solidFill>
              <a:effectLst/>
              <a:latin typeface="+mn-lt"/>
              <a:ea typeface="+mn-ea"/>
              <a:cs typeface="+mn-cs"/>
            </a:rPr>
            <a:t>Enunciado:</a:t>
          </a:r>
        </a:p>
        <a:p>
          <a:r>
            <a:rPr lang="es-ES" sz="1100">
              <a:solidFill>
                <a:schemeClr val="tx1"/>
              </a:solidFill>
              <a:effectLst/>
              <a:latin typeface="+mn-lt"/>
              <a:ea typeface="+mn-ea"/>
              <a:cs typeface="+mn-cs"/>
            </a:rPr>
            <a:t>El archivo vtas contiene el volumen de ventas por vendedor y familia de artículos para un periodo determinado. Se pide, seleccionando un nombre de vendedor a través de una formula nos muestre la cantidad de artículos vendidos en ese periodo.</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13</xdr:row>
      <xdr:rowOff>0</xdr:rowOff>
    </xdr:from>
    <xdr:ext cx="3771900" cy="1533525"/>
    <xdr:sp macro="" textlink="">
      <xdr:nvSpPr>
        <xdr:cNvPr id="2" name="1 CuadroTexto"/>
        <xdr:cNvSpPr txBox="1"/>
      </xdr:nvSpPr>
      <xdr:spPr>
        <a:xfrm>
          <a:off x="0" y="2133600"/>
          <a:ext cx="3771900" cy="1533525"/>
        </a:xfrm>
        <a:prstGeom prst="rect">
          <a:avLst/>
        </a:prstGeom>
        <a:solidFill>
          <a:schemeClr val="bg1">
            <a:lumMod val="9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rtl="0"/>
          <a:r>
            <a:rPr lang="es-ES" sz="1400" b="0" u="sng" baseline="0">
              <a:solidFill>
                <a:schemeClr val="tx1"/>
              </a:solidFill>
              <a:latin typeface="+mn-lt"/>
              <a:ea typeface="+mn-ea"/>
              <a:cs typeface="+mn-cs"/>
            </a:rPr>
            <a:t>Función BuscarH -ConsultaH</a:t>
          </a:r>
          <a:endParaRPr lang="es-ES" sz="1400" b="0" u="sng">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s-ES" sz="1100" b="0">
              <a:solidFill>
                <a:schemeClr val="tx1"/>
              </a:solidFill>
              <a:effectLst/>
              <a:latin typeface="+mn-lt"/>
              <a:ea typeface="+mn-ea"/>
              <a:cs typeface="+mn-cs"/>
            </a:rPr>
            <a:t>Fuente: </a:t>
          </a:r>
          <a:r>
            <a:rPr lang="es-ES" sz="1100">
              <a:solidFill>
                <a:schemeClr val="tx1"/>
              </a:solidFill>
              <a:effectLst/>
              <a:latin typeface="+mn-lt"/>
              <a:ea typeface="+mn-ea"/>
              <a:cs typeface="+mn-cs"/>
            </a:rPr>
            <a:t>Extraído y adaptado de </a:t>
          </a:r>
          <a:r>
            <a:rPr lang="es-ES_tradnl" sz="1100">
              <a:solidFill>
                <a:schemeClr val="tx1"/>
              </a:solidFill>
              <a:effectLst/>
              <a:latin typeface="+mn-lt"/>
              <a:ea typeface="+mn-ea"/>
              <a:cs typeface="+mn-cs"/>
            </a:rPr>
            <a:t>jggomez </a:t>
          </a:r>
          <a:endParaRPr lang="es-ES_tradnl" sz="800" i="1" u="none" strike="noStrike">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s-ES" sz="1100" b="1" i="0" baseline="0">
              <a:solidFill>
                <a:schemeClr val="tx1"/>
              </a:solidFill>
              <a:effectLst/>
              <a:latin typeface="+mn-lt"/>
              <a:ea typeface="+mn-ea"/>
              <a:cs typeface="+mn-cs"/>
            </a:rPr>
            <a:t>Enunciado:</a:t>
          </a:r>
        </a:p>
        <a:p>
          <a:r>
            <a:rPr lang="es-ES" sz="1100" b="0" i="0" u="none" strike="noStrike">
              <a:solidFill>
                <a:schemeClr val="tx1"/>
              </a:solidFill>
              <a:effectLst/>
              <a:latin typeface="+mn-lt"/>
              <a:ea typeface="+mn-ea"/>
              <a:cs typeface="+mn-cs"/>
            </a:rPr>
            <a:t>Precio del producto cambia en función del precio de venta del producto. En este caso el precio del producto cambia en función de la fecha de venta. Dado una fecha de venta de un producto determinar su precio</a:t>
          </a:r>
          <a:r>
            <a:rPr lang="es-ES">
              <a:effectLst/>
            </a:rPr>
            <a:t> </a:t>
          </a:r>
          <a:endParaRPr lang="es-ES" sz="1100">
            <a:solidFill>
              <a:schemeClr val="tx1"/>
            </a:solidFill>
            <a:effectLst/>
            <a:latin typeface="+mn-lt"/>
            <a:ea typeface="+mn-ea"/>
            <a:cs typeface="+mn-cs"/>
          </a:endParaRP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7</xdr:col>
      <xdr:colOff>609599</xdr:colOff>
      <xdr:row>4</xdr:row>
      <xdr:rowOff>0</xdr:rowOff>
    </xdr:from>
    <xdr:ext cx="4886325" cy="3286125"/>
    <xdr:sp macro="" textlink="">
      <xdr:nvSpPr>
        <xdr:cNvPr id="2" name="1 CuadroTexto"/>
        <xdr:cNvSpPr txBox="1"/>
      </xdr:nvSpPr>
      <xdr:spPr>
        <a:xfrm>
          <a:off x="3619499" y="676275"/>
          <a:ext cx="4886325" cy="3286125"/>
        </a:xfrm>
        <a:prstGeom prst="rect">
          <a:avLst/>
        </a:prstGeom>
        <a:solidFill>
          <a:schemeClr val="bg1">
            <a:lumMod val="9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rtl="0"/>
          <a:r>
            <a:rPr lang="es-ES" sz="1400" b="0" u="sng" baseline="0">
              <a:solidFill>
                <a:schemeClr val="tx1"/>
              </a:solidFill>
              <a:latin typeface="+mn-lt"/>
              <a:ea typeface="+mn-ea"/>
              <a:cs typeface="+mn-cs"/>
            </a:rPr>
            <a:t>Función BuscarH -ConsultaH</a:t>
          </a:r>
          <a:endParaRPr lang="es-ES" sz="1400" b="0" u="sng">
            <a:solidFill>
              <a:schemeClr val="tx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s-ES" sz="1100" b="0">
              <a:solidFill>
                <a:schemeClr val="tx1"/>
              </a:solidFill>
              <a:effectLst/>
              <a:latin typeface="+mn-lt"/>
              <a:ea typeface="+mn-ea"/>
              <a:cs typeface="+mn-cs"/>
            </a:rPr>
            <a:t>Fuente: </a:t>
          </a:r>
          <a:r>
            <a:rPr lang="es-ES" sz="1100">
              <a:solidFill>
                <a:schemeClr val="tx1"/>
              </a:solidFill>
              <a:effectLst/>
              <a:latin typeface="+mn-lt"/>
              <a:ea typeface="+mn-ea"/>
              <a:cs typeface="+mn-cs"/>
            </a:rPr>
            <a:t>Extraído y adaptado de </a:t>
          </a:r>
          <a:r>
            <a:rPr lang="es-ES_tradnl" sz="1100">
              <a:solidFill>
                <a:schemeClr val="tx1"/>
              </a:solidFill>
              <a:effectLst/>
              <a:latin typeface="+mn-lt"/>
              <a:ea typeface="+mn-ea"/>
              <a:cs typeface="+mn-cs"/>
            </a:rPr>
            <a:t>jggomez </a:t>
          </a:r>
          <a:endParaRPr lang="es-ES_tradnl" sz="800" i="1" u="none" strike="noStrike">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s-ES" sz="1100" b="1" i="0" baseline="0">
              <a:solidFill>
                <a:schemeClr val="tx1"/>
              </a:solidFill>
              <a:effectLst/>
              <a:latin typeface="+mn-lt"/>
              <a:ea typeface="+mn-ea"/>
              <a:cs typeface="+mn-cs"/>
            </a:rPr>
            <a:t>Enunciado:</a:t>
          </a:r>
        </a:p>
        <a:p>
          <a:r>
            <a:rPr lang="es-ES" sz="1100">
              <a:solidFill>
                <a:schemeClr val="tx1"/>
              </a:solidFill>
              <a:effectLst/>
              <a:latin typeface="+mn-lt"/>
              <a:ea typeface="+mn-ea"/>
              <a:cs typeface="+mn-cs"/>
            </a:rPr>
            <a:t>En esta hoja tenemos clasificados nuestros clientes en 4 grupos según unos niveles de calidad establecido atendiendo a destinas variables como son frecuencia de compra, volumen de compras, plazo de cobro, rigurosidad en el pago, etc…</a:t>
          </a:r>
        </a:p>
        <a:p>
          <a:r>
            <a:rPr lang="es-ES" sz="1100">
              <a:solidFill>
                <a:schemeClr val="tx1"/>
              </a:solidFill>
              <a:effectLst/>
              <a:latin typeface="+mn-lt"/>
              <a:ea typeface="+mn-ea"/>
              <a:cs typeface="+mn-cs"/>
            </a:rPr>
            <a:t>De esta forma y según la puntuación media obtenida de los distintos ítems y su ponderación se obtiene una puntuación media de los clientes para los 4 niveles de calidad establecidos:</a:t>
          </a:r>
        </a:p>
        <a:p>
          <a:pPr lvl="0"/>
          <a:r>
            <a:rPr lang="es-ES" sz="1100">
              <a:solidFill>
                <a:schemeClr val="tx1"/>
              </a:solidFill>
              <a:effectLst/>
              <a:latin typeface="+mn-lt"/>
              <a:ea typeface="+mn-ea"/>
              <a:cs typeface="+mn-cs"/>
            </a:rPr>
            <a:t>Frecuencia de compra</a:t>
          </a:r>
        </a:p>
        <a:p>
          <a:pPr lvl="0"/>
          <a:r>
            <a:rPr lang="es-ES" sz="1100">
              <a:solidFill>
                <a:schemeClr val="tx1"/>
              </a:solidFill>
              <a:effectLst/>
              <a:latin typeface="+mn-lt"/>
              <a:ea typeface="+mn-ea"/>
              <a:cs typeface="+mn-cs"/>
            </a:rPr>
            <a:t>Volumen de compra</a:t>
          </a:r>
        </a:p>
        <a:p>
          <a:pPr lvl="0"/>
          <a:r>
            <a:rPr lang="es-ES" sz="1100">
              <a:solidFill>
                <a:schemeClr val="tx1"/>
              </a:solidFill>
              <a:effectLst/>
              <a:latin typeface="+mn-lt"/>
              <a:ea typeface="+mn-ea"/>
              <a:cs typeface="+mn-cs"/>
            </a:rPr>
            <a:t>Devolución de productos elevada</a:t>
          </a:r>
        </a:p>
        <a:p>
          <a:pPr lvl="0"/>
          <a:r>
            <a:rPr lang="es-ES" sz="1100">
              <a:solidFill>
                <a:schemeClr val="tx1"/>
              </a:solidFill>
              <a:effectLst/>
              <a:latin typeface="+mn-lt"/>
              <a:ea typeface="+mn-ea"/>
              <a:cs typeface="+mn-cs"/>
            </a:rPr>
            <a:t>Morosidad y/o retraso en pagos alta</a:t>
          </a:r>
        </a:p>
        <a:p>
          <a:r>
            <a:rPr lang="es-ES" sz="1100">
              <a:solidFill>
                <a:schemeClr val="tx1"/>
              </a:solidFill>
              <a:effectLst/>
              <a:latin typeface="+mn-lt"/>
              <a:ea typeface="+mn-ea"/>
              <a:cs typeface="+mn-cs"/>
            </a:rPr>
            <a:t>De esta forma estos son asignados a un determinado grupo y por tanto se establece el grado de pertenencia de cada cliente a un grupo determinado según los resultados de la encuesta que pueden ir de (0 a 10).</a:t>
          </a:r>
        </a:p>
        <a:p>
          <a:r>
            <a:rPr lang="es-ES" sz="1100">
              <a:solidFill>
                <a:schemeClr val="tx1"/>
              </a:solidFill>
              <a:effectLst/>
              <a:latin typeface="+mn-lt"/>
              <a:ea typeface="+mn-ea"/>
              <a:cs typeface="+mn-cs"/>
            </a:rPr>
            <a:t>Se pide escribir una formula que nos determine la puntuación obtenida al agrupo asignado</a:t>
          </a:r>
        </a:p>
        <a:p>
          <a:pPr marL="0" marR="0" indent="0" defTabSz="914400" eaLnBrk="1" fontAlgn="auto" latinLnBrk="0" hangingPunct="1">
            <a:lnSpc>
              <a:spcPct val="100000"/>
            </a:lnSpc>
            <a:spcBef>
              <a:spcPts val="0"/>
            </a:spcBef>
            <a:spcAft>
              <a:spcPts val="0"/>
            </a:spcAft>
            <a:buClrTx/>
            <a:buSzTx/>
            <a:buFontTx/>
            <a:buNone/>
            <a:tabLst/>
            <a:defRPr/>
          </a:pPr>
          <a:endParaRPr lang="es-ES" sz="1100" b="1" i="0" baseline="0">
            <a:solidFill>
              <a:schemeClr val="tx1"/>
            </a:solidFill>
            <a:effectLst/>
            <a:latin typeface="+mn-lt"/>
            <a:ea typeface="+mn-ea"/>
            <a:cs typeface="+mn-cs"/>
          </a:endParaRPr>
        </a:p>
      </xdr:txBody>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4</xdr:col>
      <xdr:colOff>0</xdr:colOff>
      <xdr:row>6</xdr:row>
      <xdr:rowOff>0</xdr:rowOff>
    </xdr:from>
    <xdr:to>
      <xdr:col>8</xdr:col>
      <xdr:colOff>438150</xdr:colOff>
      <xdr:row>14</xdr:row>
      <xdr:rowOff>57150</xdr:rowOff>
    </xdr:to>
    <xdr:pic>
      <xdr:nvPicPr>
        <xdr:cNvPr id="2" name="Picture 1"/>
        <xdr:cNvPicPr>
          <a:picLocks noChangeAspect="1" noChangeArrowheads="1"/>
        </xdr:cNvPicPr>
      </xdr:nvPicPr>
      <xdr:blipFill>
        <a:blip xmlns:r="http://schemas.openxmlformats.org/officeDocument/2006/relationships" r:embed="rId1"/>
        <a:srcRect/>
        <a:stretch>
          <a:fillRect/>
        </a:stretch>
      </xdr:blipFill>
      <xdr:spPr bwMode="auto">
        <a:xfrm>
          <a:off x="2743200" y="971550"/>
          <a:ext cx="2876550" cy="1352550"/>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47624</xdr:colOff>
      <xdr:row>5</xdr:row>
      <xdr:rowOff>28575</xdr:rowOff>
    </xdr:from>
    <xdr:to>
      <xdr:col>3</xdr:col>
      <xdr:colOff>304800</xdr:colOff>
      <xdr:row>32</xdr:row>
      <xdr:rowOff>152400</xdr:rowOff>
    </xdr:to>
    <xdr:pic>
      <xdr:nvPicPr>
        <xdr:cNvPr id="2" name="Picture 2"/>
        <xdr:cNvPicPr>
          <a:picLocks noChangeAspect="1" noChangeArrowheads="1"/>
        </xdr:cNvPicPr>
      </xdr:nvPicPr>
      <xdr:blipFill>
        <a:blip xmlns:r="http://schemas.openxmlformats.org/officeDocument/2006/relationships" r:embed="rId1"/>
        <a:srcRect/>
        <a:stretch>
          <a:fillRect/>
        </a:stretch>
      </xdr:blipFill>
      <xdr:spPr bwMode="auto">
        <a:xfrm>
          <a:off x="1495424" y="923925"/>
          <a:ext cx="1485901" cy="4495800"/>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95250</xdr:colOff>
      <xdr:row>1</xdr:row>
      <xdr:rowOff>114300</xdr:rowOff>
    </xdr:from>
    <xdr:to>
      <xdr:col>8</xdr:col>
      <xdr:colOff>19050</xdr:colOff>
      <xdr:row>5</xdr:row>
      <xdr:rowOff>47625</xdr:rowOff>
    </xdr:to>
    <xdr:sp macro="" textlink="">
      <xdr:nvSpPr>
        <xdr:cNvPr id="2" name="1 CuadroTexto"/>
        <xdr:cNvSpPr txBox="1"/>
      </xdr:nvSpPr>
      <xdr:spPr>
        <a:xfrm>
          <a:off x="95250" y="304800"/>
          <a:ext cx="5457825" cy="581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b="1" u="sng"/>
            <a:t>Buscar</a:t>
          </a:r>
          <a:r>
            <a:rPr lang="es-ES" sz="1100" b="1" u="sng" baseline="0"/>
            <a:t> por doble criterio</a:t>
          </a:r>
          <a:endParaRPr lang="es-ES" sz="1100" b="1" u="sng"/>
        </a:p>
        <a:p>
          <a:r>
            <a:rPr lang="es-ES" sz="1000"/>
            <a:t>Disponemos en este caso </a:t>
          </a:r>
          <a:r>
            <a:rPr lang="es-ES" sz="1000" baseline="0"/>
            <a:t> por un lado de una tabla con los venderos y el volumen de ventas trimestral  alcanzado , y por otro una tabla de las comisiones  pactadas con cada uno de ellos segun trimestre.</a:t>
          </a:r>
        </a:p>
        <a:p>
          <a:endParaRPr lang="es-ES" sz="1100" baseline="0"/>
        </a:p>
        <a:p>
          <a:endParaRPr lang="es-ES" sz="1100" baseline="0"/>
        </a:p>
      </xdr:txBody>
    </xdr:sp>
    <xdr:clientData/>
  </xdr:twoCellAnchor>
  <xdr:twoCellAnchor>
    <xdr:from>
      <xdr:col>0</xdr:col>
      <xdr:colOff>0</xdr:colOff>
      <xdr:row>36</xdr:row>
      <xdr:rowOff>28575</xdr:rowOff>
    </xdr:from>
    <xdr:to>
      <xdr:col>7</xdr:col>
      <xdr:colOff>609600</xdr:colOff>
      <xdr:row>39</xdr:row>
      <xdr:rowOff>123825</xdr:rowOff>
    </xdr:to>
    <xdr:sp macro="" textlink="">
      <xdr:nvSpPr>
        <xdr:cNvPr id="3" name="2 CuadroTexto"/>
        <xdr:cNvSpPr txBox="1"/>
      </xdr:nvSpPr>
      <xdr:spPr>
        <a:xfrm>
          <a:off x="0" y="5943600"/>
          <a:ext cx="5457825" cy="581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000" baseline="0"/>
            <a:t>Adaptar una funcion que nos permita seleccionar en una columna independiente la comision correspondiente segun el trimestre y vendedor, la comisión que le corresponde segun lo pactado</a:t>
          </a:r>
        </a:p>
        <a:p>
          <a:endParaRPr lang="es-ES" sz="1100" baseline="0"/>
        </a:p>
        <a:p>
          <a:endParaRPr lang="es-ES" sz="1100" baseline="0"/>
        </a:p>
      </xdr:txBody>
    </xdr:sp>
    <xdr:clientData/>
  </xdr:twoCellAnchor>
</xdr:wsDr>
</file>

<file path=xl/tables/table1.xml><?xml version="1.0" encoding="utf-8"?>
<table xmlns="http://schemas.openxmlformats.org/spreadsheetml/2006/main" id="1" name="Vtastrimestre" displayName="Vtastrimestre" ref="A8:D20" totalsRowShown="0">
  <autoFilter ref="A8:D20"/>
  <sortState ref="A9:D20">
    <sortCondition ref="B8:B20"/>
  </sortState>
  <tableColumns count="4">
    <tableColumn id="2" name="Codigo"/>
    <tableColumn id="1" name="Trimestre"/>
    <tableColumn id="3" name="Nombre" dataDxfId="1"/>
    <tableColumn id="4" name="Ventas"/>
  </tableColumns>
  <tableStyleInfo name="TableStyleMedium2" showFirstColumn="0" showLastColumn="0" showRowStripes="1" showColumnStripes="0"/>
</table>
</file>

<file path=xl/tables/table2.xml><?xml version="1.0" encoding="utf-8"?>
<table xmlns="http://schemas.openxmlformats.org/spreadsheetml/2006/main" id="2" name="Comisiones" displayName="Comisiones" ref="A22:C34" totalsRowShown="0">
  <autoFilter ref="A22:C34"/>
  <tableColumns count="3">
    <tableColumn id="1" name="Trimestre" dataDxfId="0"/>
    <tableColumn id="2" name="Vendedor"/>
    <tableColumn id="4" name="Comisión" dataCellStyle="Porcentaje"/>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3:I44"/>
  <sheetViews>
    <sheetView workbookViewId="0">
      <selection activeCell="E14" sqref="E14:G14"/>
    </sheetView>
  </sheetViews>
  <sheetFormatPr baseColWidth="10" defaultColWidth="9.33203125" defaultRowHeight="12.75" x14ac:dyDescent="0.2"/>
  <cols>
    <col min="1" max="1" width="15.1640625" bestFit="1" customWidth="1"/>
    <col min="2" max="2" width="17" bestFit="1" customWidth="1"/>
    <col min="3" max="3" width="16" bestFit="1" customWidth="1"/>
    <col min="4" max="4" width="12.33203125" customWidth="1"/>
    <col min="5" max="5" width="13.5" customWidth="1"/>
    <col min="6" max="6" width="12.5" customWidth="1"/>
    <col min="7" max="7" width="15.1640625" customWidth="1"/>
    <col min="8" max="8" width="5.33203125" customWidth="1"/>
    <col min="9" max="9" width="7" customWidth="1"/>
    <col min="10" max="10" width="8.1640625" customWidth="1"/>
  </cols>
  <sheetData>
    <row r="13" spans="1:9" ht="14.25" x14ac:dyDescent="0.2">
      <c r="C13" s="1"/>
      <c r="D13" s="1"/>
      <c r="E13" s="1"/>
      <c r="F13" s="1"/>
      <c r="G13" s="1"/>
      <c r="H13" s="1"/>
      <c r="I13" s="1"/>
    </row>
    <row r="14" spans="1:9" ht="15" x14ac:dyDescent="0.2">
      <c r="A14" s="28" t="s">
        <v>14</v>
      </c>
      <c r="B14" s="28"/>
      <c r="C14" s="28"/>
      <c r="D14" s="1"/>
      <c r="E14" s="28" t="s">
        <v>15</v>
      </c>
      <c r="F14" s="28"/>
      <c r="G14" s="28"/>
      <c r="H14" s="1"/>
      <c r="I14" s="1"/>
    </row>
    <row r="15" spans="1:9" ht="15" x14ac:dyDescent="0.25">
      <c r="A15" s="2" t="s">
        <v>7</v>
      </c>
      <c r="B15" s="2" t="s">
        <v>8</v>
      </c>
      <c r="C15" s="1"/>
      <c r="D15" s="29" t="s">
        <v>9</v>
      </c>
      <c r="E15" s="7" t="s">
        <v>11</v>
      </c>
      <c r="F15" s="7" t="s">
        <v>12</v>
      </c>
      <c r="G15" s="29" t="s">
        <v>13</v>
      </c>
      <c r="H15" s="1"/>
      <c r="I15" s="1"/>
    </row>
    <row r="16" spans="1:9" ht="14.25" x14ac:dyDescent="0.2">
      <c r="A16" s="4">
        <v>0</v>
      </c>
      <c r="B16" s="5">
        <v>0.15</v>
      </c>
      <c r="C16" s="1"/>
      <c r="D16" s="29"/>
      <c r="E16" s="1" t="s">
        <v>0</v>
      </c>
      <c r="F16" s="3">
        <v>3.5</v>
      </c>
      <c r="G16" s="29"/>
      <c r="H16" s="1"/>
      <c r="I16" s="1"/>
    </row>
    <row r="17" spans="1:9" ht="14.25" x14ac:dyDescent="0.2">
      <c r="A17" s="4">
        <v>10000</v>
      </c>
      <c r="B17" s="5">
        <v>0.3</v>
      </c>
      <c r="C17" s="1"/>
      <c r="D17" s="1"/>
      <c r="E17" s="1" t="s">
        <v>1</v>
      </c>
      <c r="F17" s="3">
        <v>4.2</v>
      </c>
      <c r="G17" s="1"/>
      <c r="H17" s="1"/>
      <c r="I17" s="1"/>
    </row>
    <row r="18" spans="1:9" ht="14.25" x14ac:dyDescent="0.2">
      <c r="A18" s="4">
        <v>30000</v>
      </c>
      <c r="B18" s="5">
        <v>0.34</v>
      </c>
      <c r="C18" s="1"/>
      <c r="D18" s="1"/>
      <c r="E18" s="1" t="s">
        <v>2</v>
      </c>
      <c r="F18" s="3">
        <v>4.8</v>
      </c>
      <c r="H18" s="1"/>
      <c r="I18" s="1"/>
    </row>
    <row r="19" spans="1:9" ht="14.25" x14ac:dyDescent="0.2">
      <c r="A19" s="4">
        <v>100000</v>
      </c>
      <c r="B19" s="5">
        <v>0.4</v>
      </c>
      <c r="C19" s="1"/>
      <c r="D19" s="1"/>
      <c r="E19" s="1" t="s">
        <v>3</v>
      </c>
      <c r="F19" s="3">
        <v>5</v>
      </c>
      <c r="H19" s="1"/>
      <c r="I19" s="1"/>
    </row>
    <row r="20" spans="1:9" ht="15" x14ac:dyDescent="0.25">
      <c r="A20" s="6" t="s">
        <v>16</v>
      </c>
      <c r="B20" s="6"/>
      <c r="C20" s="6"/>
      <c r="D20" s="1"/>
      <c r="E20" s="1" t="s">
        <v>4</v>
      </c>
      <c r="F20" s="3">
        <v>5.2</v>
      </c>
      <c r="H20" s="1"/>
      <c r="I20" s="1"/>
    </row>
    <row r="21" spans="1:9" ht="15" x14ac:dyDescent="0.25">
      <c r="A21" s="1"/>
      <c r="B21" s="1" t="b">
        <v>1</v>
      </c>
      <c r="C21" s="1" t="b">
        <v>0</v>
      </c>
      <c r="D21" s="1"/>
      <c r="E21" s="6" t="s">
        <v>16</v>
      </c>
      <c r="F21" s="1"/>
      <c r="G21" s="1"/>
      <c r="H21" s="1"/>
      <c r="I21" s="1"/>
    </row>
    <row r="22" spans="1:9" ht="15" x14ac:dyDescent="0.25">
      <c r="A22" s="2" t="s">
        <v>7</v>
      </c>
      <c r="B22" s="2" t="s">
        <v>10</v>
      </c>
      <c r="C22" s="1"/>
      <c r="D22" s="1"/>
      <c r="E22" s="7" t="s">
        <v>5</v>
      </c>
      <c r="F22" s="7" t="s">
        <v>12</v>
      </c>
      <c r="G22" s="1"/>
      <c r="H22" s="1"/>
      <c r="I22" s="1"/>
    </row>
    <row r="23" spans="1:9" ht="15" x14ac:dyDescent="0.2">
      <c r="A23" s="4">
        <v>-1000</v>
      </c>
      <c r="B23" s="5" t="e">
        <f>VLOOKUP(A23,búsqueda,2)</f>
        <v>#N/A</v>
      </c>
      <c r="C23" s="5" t="e">
        <f>VLOOKUP(A23,búsqueda,2,FALSE)</f>
        <v>#N/A</v>
      </c>
      <c r="D23" s="1"/>
      <c r="E23" s="1" t="s">
        <v>4</v>
      </c>
      <c r="F23" s="3">
        <f>VLOOKUP(E23,busqueda2,2,TRUE)</f>
        <v>3.5</v>
      </c>
      <c r="G23" s="26" t="s">
        <v>412</v>
      </c>
      <c r="H23" s="1"/>
      <c r="I23" s="1"/>
    </row>
    <row r="24" spans="1:9" ht="14.25" x14ac:dyDescent="0.2">
      <c r="A24" s="4">
        <v>30000</v>
      </c>
      <c r="B24" s="5">
        <f>VLOOKUP(A24,búsqueda,2)</f>
        <v>0.34</v>
      </c>
      <c r="C24" s="5">
        <f>VLOOKUP(A24,búsqueda,2,FALSE)</f>
        <v>0.34</v>
      </c>
      <c r="D24" s="1"/>
      <c r="E24" s="1" t="s">
        <v>4</v>
      </c>
      <c r="F24" s="3">
        <f>VLOOKUP(E24,busqueda2,2,FALSE)</f>
        <v>5.2</v>
      </c>
      <c r="G24" s="1"/>
      <c r="H24" s="1"/>
      <c r="I24" s="1"/>
    </row>
    <row r="25" spans="1:9" ht="14.25" x14ac:dyDescent="0.2">
      <c r="A25" s="4">
        <v>29000</v>
      </c>
      <c r="B25" s="5">
        <f>VLOOKUP(A25,búsqueda,2)</f>
        <v>0.3</v>
      </c>
      <c r="C25" s="5" t="e">
        <f>VLOOKUP(A25,búsqueda,2,FALSE)</f>
        <v>#N/A</v>
      </c>
      <c r="D25" s="1"/>
      <c r="G25" s="1"/>
      <c r="H25" s="1"/>
      <c r="I25" s="1"/>
    </row>
    <row r="26" spans="1:9" ht="14.25" x14ac:dyDescent="0.2">
      <c r="A26" s="4">
        <v>98000</v>
      </c>
      <c r="B26" s="5">
        <f>VLOOKUP(A26,búsqueda,2)</f>
        <v>0.34</v>
      </c>
      <c r="C26" s="5" t="e">
        <f>VLOOKUP(A26,búsqueda,2,FALSE)</f>
        <v>#N/A</v>
      </c>
      <c r="D26" s="1"/>
      <c r="G26" s="1"/>
      <c r="H26" s="1"/>
      <c r="I26" s="1"/>
    </row>
    <row r="27" spans="1:9" ht="14.25" x14ac:dyDescent="0.2">
      <c r="A27" s="4">
        <v>104000</v>
      </c>
      <c r="B27" s="5">
        <f>VLOOKUP(A27,búsqueda,2)</f>
        <v>0.4</v>
      </c>
      <c r="C27" s="5" t="e">
        <f>VLOOKUP(A27,búsqueda,2,FALSE)</f>
        <v>#N/A</v>
      </c>
      <c r="D27" s="1"/>
      <c r="G27" s="1"/>
      <c r="H27" s="1"/>
      <c r="I27" s="1"/>
    </row>
    <row r="28" spans="1:9" ht="14.25" x14ac:dyDescent="0.2">
      <c r="A28" s="1"/>
      <c r="B28" s="1"/>
      <c r="C28" s="1"/>
      <c r="D28" s="1"/>
      <c r="G28" s="1"/>
      <c r="H28" s="1"/>
      <c r="I28" s="1"/>
    </row>
    <row r="29" spans="1:9" ht="15" x14ac:dyDescent="0.25">
      <c r="D29" s="2" t="s">
        <v>6</v>
      </c>
      <c r="G29" s="1"/>
      <c r="H29" s="1"/>
      <c r="I29" s="1"/>
    </row>
    <row r="30" spans="1:9" ht="14.25" x14ac:dyDescent="0.2">
      <c r="D30" s="1"/>
      <c r="E30" s="1"/>
      <c r="F30" s="1"/>
      <c r="G30" s="1"/>
      <c r="H30" s="1"/>
      <c r="I30" s="1"/>
    </row>
    <row r="31" spans="1:9" ht="14.25" x14ac:dyDescent="0.2">
      <c r="D31" s="1"/>
      <c r="E31" s="1"/>
      <c r="F31" s="1"/>
      <c r="G31" s="1"/>
      <c r="H31" s="1"/>
      <c r="I31" s="1"/>
    </row>
    <row r="32" spans="1:9" ht="14.25" x14ac:dyDescent="0.2">
      <c r="D32" s="1"/>
      <c r="E32" s="1"/>
      <c r="F32" s="1"/>
      <c r="G32" s="1"/>
      <c r="H32" s="1"/>
      <c r="I32" s="1"/>
    </row>
    <row r="33" spans="4:9" ht="14.25" x14ac:dyDescent="0.2">
      <c r="D33" s="1"/>
      <c r="E33" s="1"/>
      <c r="F33" s="1"/>
      <c r="G33" s="1"/>
      <c r="H33" s="1"/>
      <c r="I33" s="1"/>
    </row>
    <row r="34" spans="4:9" ht="14.25" x14ac:dyDescent="0.2">
      <c r="D34" s="1"/>
      <c r="E34" s="1"/>
      <c r="F34" s="1"/>
      <c r="G34" s="1"/>
      <c r="H34" s="1"/>
      <c r="I34" s="1"/>
    </row>
    <row r="44" spans="4:9" ht="14.25" x14ac:dyDescent="0.2">
      <c r="E44" s="1"/>
    </row>
  </sheetData>
  <mergeCells count="4">
    <mergeCell ref="A14:C14"/>
    <mergeCell ref="E14:G14"/>
    <mergeCell ref="D15:D16"/>
    <mergeCell ref="G15:G16"/>
  </mergeCells>
  <phoneticPr fontId="0" type="noConversion"/>
  <printOptions headings="1" gridLines="1"/>
  <pageMargins left="0.75" right="0.75" top="1" bottom="1" header="0.5" footer="0.5"/>
  <pageSetup scale="74"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3"/>
  <sheetViews>
    <sheetView workbookViewId="0">
      <selection activeCell="I21" sqref="I21"/>
    </sheetView>
  </sheetViews>
  <sheetFormatPr baseColWidth="10" defaultColWidth="10.6640625" defaultRowHeight="12.75" x14ac:dyDescent="0.2"/>
  <cols>
    <col min="1" max="1" width="11.6640625" bestFit="1" customWidth="1"/>
    <col min="257" max="257" width="11.6640625" bestFit="1" customWidth="1"/>
    <col min="513" max="513" width="11.6640625" bestFit="1" customWidth="1"/>
    <col min="769" max="769" width="11.6640625" bestFit="1" customWidth="1"/>
    <col min="1025" max="1025" width="11.6640625" bestFit="1" customWidth="1"/>
    <col min="1281" max="1281" width="11.6640625" bestFit="1" customWidth="1"/>
    <col min="1537" max="1537" width="11.6640625" bestFit="1" customWidth="1"/>
    <col min="1793" max="1793" width="11.6640625" bestFit="1" customWidth="1"/>
    <col min="2049" max="2049" width="11.6640625" bestFit="1" customWidth="1"/>
    <col min="2305" max="2305" width="11.6640625" bestFit="1" customWidth="1"/>
    <col min="2561" max="2561" width="11.6640625" bestFit="1" customWidth="1"/>
    <col min="2817" max="2817" width="11.6640625" bestFit="1" customWidth="1"/>
    <col min="3073" max="3073" width="11.6640625" bestFit="1" customWidth="1"/>
    <col min="3329" max="3329" width="11.6640625" bestFit="1" customWidth="1"/>
    <col min="3585" max="3585" width="11.6640625" bestFit="1" customWidth="1"/>
    <col min="3841" max="3841" width="11.6640625" bestFit="1" customWidth="1"/>
    <col min="4097" max="4097" width="11.6640625" bestFit="1" customWidth="1"/>
    <col min="4353" max="4353" width="11.6640625" bestFit="1" customWidth="1"/>
    <col min="4609" max="4609" width="11.6640625" bestFit="1" customWidth="1"/>
    <col min="4865" max="4865" width="11.6640625" bestFit="1" customWidth="1"/>
    <col min="5121" max="5121" width="11.6640625" bestFit="1" customWidth="1"/>
    <col min="5377" max="5377" width="11.6640625" bestFit="1" customWidth="1"/>
    <col min="5633" max="5633" width="11.6640625" bestFit="1" customWidth="1"/>
    <col min="5889" max="5889" width="11.6640625" bestFit="1" customWidth="1"/>
    <col min="6145" max="6145" width="11.6640625" bestFit="1" customWidth="1"/>
    <col min="6401" max="6401" width="11.6640625" bestFit="1" customWidth="1"/>
    <col min="6657" max="6657" width="11.6640625" bestFit="1" customWidth="1"/>
    <col min="6913" max="6913" width="11.6640625" bestFit="1" customWidth="1"/>
    <col min="7169" max="7169" width="11.6640625" bestFit="1" customWidth="1"/>
    <col min="7425" max="7425" width="11.6640625" bestFit="1" customWidth="1"/>
    <col min="7681" max="7681" width="11.6640625" bestFit="1" customWidth="1"/>
    <col min="7937" max="7937" width="11.6640625" bestFit="1" customWidth="1"/>
    <col min="8193" max="8193" width="11.6640625" bestFit="1" customWidth="1"/>
    <col min="8449" max="8449" width="11.6640625" bestFit="1" customWidth="1"/>
    <col min="8705" max="8705" width="11.6640625" bestFit="1" customWidth="1"/>
    <col min="8961" max="8961" width="11.6640625" bestFit="1" customWidth="1"/>
    <col min="9217" max="9217" width="11.6640625" bestFit="1" customWidth="1"/>
    <col min="9473" max="9473" width="11.6640625" bestFit="1" customWidth="1"/>
    <col min="9729" max="9729" width="11.6640625" bestFit="1" customWidth="1"/>
    <col min="9985" max="9985" width="11.6640625" bestFit="1" customWidth="1"/>
    <col min="10241" max="10241" width="11.6640625" bestFit="1" customWidth="1"/>
    <col min="10497" max="10497" width="11.6640625" bestFit="1" customWidth="1"/>
    <col min="10753" max="10753" width="11.6640625" bestFit="1" customWidth="1"/>
    <col min="11009" max="11009" width="11.6640625" bestFit="1" customWidth="1"/>
    <col min="11265" max="11265" width="11.6640625" bestFit="1" customWidth="1"/>
    <col min="11521" max="11521" width="11.6640625" bestFit="1" customWidth="1"/>
    <col min="11777" max="11777" width="11.6640625" bestFit="1" customWidth="1"/>
    <col min="12033" max="12033" width="11.6640625" bestFit="1" customWidth="1"/>
    <col min="12289" max="12289" width="11.6640625" bestFit="1" customWidth="1"/>
    <col min="12545" max="12545" width="11.6640625" bestFit="1" customWidth="1"/>
    <col min="12801" max="12801" width="11.6640625" bestFit="1" customWidth="1"/>
    <col min="13057" max="13057" width="11.6640625" bestFit="1" customWidth="1"/>
    <col min="13313" max="13313" width="11.6640625" bestFit="1" customWidth="1"/>
    <col min="13569" max="13569" width="11.6640625" bestFit="1" customWidth="1"/>
    <col min="13825" max="13825" width="11.6640625" bestFit="1" customWidth="1"/>
    <col min="14081" max="14081" width="11.6640625" bestFit="1" customWidth="1"/>
    <col min="14337" max="14337" width="11.6640625" bestFit="1" customWidth="1"/>
    <col min="14593" max="14593" width="11.6640625" bestFit="1" customWidth="1"/>
    <col min="14849" max="14849" width="11.6640625" bestFit="1" customWidth="1"/>
    <col min="15105" max="15105" width="11.6640625" bestFit="1" customWidth="1"/>
    <col min="15361" max="15361" width="11.6640625" bestFit="1" customWidth="1"/>
    <col min="15617" max="15617" width="11.6640625" bestFit="1" customWidth="1"/>
    <col min="15873" max="15873" width="11.6640625" bestFit="1" customWidth="1"/>
    <col min="16129" max="16129" width="11.6640625" bestFit="1" customWidth="1"/>
  </cols>
  <sheetData>
    <row r="1" spans="1:7" ht="15" x14ac:dyDescent="0.2">
      <c r="A1" s="28" t="s">
        <v>396</v>
      </c>
      <c r="B1" s="28"/>
      <c r="C1" s="28"/>
    </row>
    <row r="3" spans="1:7" x14ac:dyDescent="0.2">
      <c r="B3" s="9" t="s">
        <v>62</v>
      </c>
      <c r="C3" s="9" t="s">
        <v>63</v>
      </c>
      <c r="D3" s="9" t="s">
        <v>64</v>
      </c>
      <c r="E3" s="9" t="s">
        <v>65</v>
      </c>
      <c r="F3" s="9" t="s">
        <v>66</v>
      </c>
      <c r="G3" s="9" t="s">
        <v>67</v>
      </c>
    </row>
    <row r="4" spans="1:7" x14ac:dyDescent="0.2">
      <c r="A4" s="9" t="s">
        <v>68</v>
      </c>
      <c r="B4">
        <v>243</v>
      </c>
      <c r="C4">
        <v>766</v>
      </c>
      <c r="D4">
        <v>397</v>
      </c>
      <c r="E4">
        <v>14</v>
      </c>
      <c r="F4">
        <v>232</v>
      </c>
      <c r="G4">
        <v>878</v>
      </c>
    </row>
    <row r="5" spans="1:7" x14ac:dyDescent="0.2">
      <c r="A5" s="9" t="s">
        <v>69</v>
      </c>
      <c r="B5">
        <v>889</v>
      </c>
      <c r="C5">
        <v>452</v>
      </c>
      <c r="D5">
        <v>826</v>
      </c>
      <c r="E5">
        <v>530</v>
      </c>
      <c r="F5">
        <v>742</v>
      </c>
      <c r="G5">
        <v>104</v>
      </c>
    </row>
    <row r="6" spans="1:7" x14ac:dyDescent="0.2">
      <c r="A6" s="9" t="s">
        <v>70</v>
      </c>
      <c r="B6">
        <v>895</v>
      </c>
      <c r="C6">
        <v>949</v>
      </c>
      <c r="D6">
        <v>214</v>
      </c>
      <c r="E6">
        <v>616</v>
      </c>
      <c r="F6">
        <v>167</v>
      </c>
      <c r="G6">
        <v>286</v>
      </c>
    </row>
    <row r="7" spans="1:7" x14ac:dyDescent="0.2">
      <c r="A7" s="9" t="s">
        <v>71</v>
      </c>
      <c r="B7">
        <v>813</v>
      </c>
      <c r="C7">
        <v>909</v>
      </c>
      <c r="D7">
        <v>753</v>
      </c>
      <c r="E7">
        <v>388</v>
      </c>
      <c r="F7">
        <v>361</v>
      </c>
      <c r="G7">
        <v>748</v>
      </c>
    </row>
    <row r="8" spans="1:7" x14ac:dyDescent="0.2">
      <c r="A8" s="9" t="s">
        <v>72</v>
      </c>
      <c r="B8">
        <v>864</v>
      </c>
      <c r="C8">
        <v>382</v>
      </c>
      <c r="D8">
        <v>57</v>
      </c>
      <c r="E8">
        <v>402</v>
      </c>
      <c r="F8">
        <v>431</v>
      </c>
      <c r="G8">
        <v>489</v>
      </c>
    </row>
    <row r="9" spans="1:7" x14ac:dyDescent="0.2">
      <c r="A9" s="9" t="s">
        <v>73</v>
      </c>
      <c r="B9">
        <v>779</v>
      </c>
      <c r="C9">
        <v>389</v>
      </c>
      <c r="D9">
        <v>895</v>
      </c>
      <c r="E9">
        <v>328</v>
      </c>
      <c r="F9">
        <v>280</v>
      </c>
      <c r="G9">
        <v>905</v>
      </c>
    </row>
    <row r="11" spans="1:7" ht="15" x14ac:dyDescent="0.2">
      <c r="A11" s="16" t="s">
        <v>16</v>
      </c>
    </row>
    <row r="12" spans="1:7" x14ac:dyDescent="0.2">
      <c r="C12" s="9" t="s">
        <v>74</v>
      </c>
      <c r="F12">
        <f>INDEX(Sucursales,2,3)</f>
        <v>826</v>
      </c>
    </row>
    <row r="13" spans="1:7" x14ac:dyDescent="0.2">
      <c r="C13" s="9" t="s">
        <v>75</v>
      </c>
      <c r="F13">
        <f>SUM(INDEX(Sucursales,0,4))</f>
        <v>2278</v>
      </c>
    </row>
  </sheetData>
  <mergeCells count="1">
    <mergeCell ref="A1:C1"/>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6"/>
  <sheetViews>
    <sheetView workbookViewId="0">
      <selection activeCell="G18" sqref="G18"/>
    </sheetView>
  </sheetViews>
  <sheetFormatPr baseColWidth="10" defaultRowHeight="12.75" x14ac:dyDescent="0.2"/>
  <cols>
    <col min="3" max="3" width="12.83203125" customWidth="1"/>
  </cols>
  <sheetData>
    <row r="1" spans="1:5" ht="15" x14ac:dyDescent="0.2">
      <c r="A1" s="28" t="s">
        <v>399</v>
      </c>
      <c r="B1" s="28"/>
      <c r="C1" s="28"/>
      <c r="D1" s="23" t="s">
        <v>409</v>
      </c>
    </row>
    <row r="7" spans="1:5" x14ac:dyDescent="0.2">
      <c r="A7" s="23" t="s">
        <v>411</v>
      </c>
    </row>
    <row r="8" spans="1:5" ht="15" x14ac:dyDescent="0.2">
      <c r="A8" t="s">
        <v>400</v>
      </c>
      <c r="B8" s="23" t="s">
        <v>404</v>
      </c>
      <c r="C8" t="s">
        <v>401</v>
      </c>
      <c r="D8" s="23" t="s">
        <v>403</v>
      </c>
      <c r="E8" s="16" t="s">
        <v>358</v>
      </c>
    </row>
    <row r="9" spans="1:5" x14ac:dyDescent="0.2">
      <c r="A9">
        <v>10</v>
      </c>
      <c r="B9" s="23" t="s">
        <v>408</v>
      </c>
      <c r="C9" s="23" t="s">
        <v>402</v>
      </c>
      <c r="D9">
        <v>900</v>
      </c>
      <c r="E9" s="25">
        <f t="array" ref="E9">INDEX(Comisiones[Comisión],MATCH(Vtastrimestre[[#This Row],[Codigo]]&amp;Vtastrimestre[[#This Row],[Trimestre]],Comisiones[Vendedor]&amp;Comisiones[Trimestre],0))</f>
        <v>0.4</v>
      </c>
    </row>
    <row r="10" spans="1:5" x14ac:dyDescent="0.2">
      <c r="A10">
        <v>20</v>
      </c>
      <c r="B10" s="23" t="s">
        <v>408</v>
      </c>
      <c r="C10" s="23" t="s">
        <v>37</v>
      </c>
      <c r="D10">
        <v>600</v>
      </c>
      <c r="E10" s="25">
        <f t="array" ref="E10">INDEX(Comisiones[Comisión],MATCH(Vtastrimestre[[#This Row],[Codigo]]&amp;Vtastrimestre[[#This Row],[Trimestre]],Comisiones[Vendedor]&amp;Comisiones[Trimestre],0))</f>
        <v>0.35</v>
      </c>
    </row>
    <row r="11" spans="1:5" x14ac:dyDescent="0.2">
      <c r="A11">
        <v>30</v>
      </c>
      <c r="B11" s="23" t="s">
        <v>408</v>
      </c>
      <c r="C11" s="23" t="s">
        <v>38</v>
      </c>
      <c r="D11">
        <v>600</v>
      </c>
      <c r="E11" s="25">
        <f t="array" ref="E11">INDEX(Comisiones[Comisión],MATCH(Vtastrimestre[[#This Row],[Codigo]]&amp;Vtastrimestre[[#This Row],[Trimestre]],Comisiones[Vendedor]&amp;Comisiones[Trimestre],0))</f>
        <v>0.1</v>
      </c>
    </row>
    <row r="12" spans="1:5" x14ac:dyDescent="0.2">
      <c r="A12">
        <v>10</v>
      </c>
      <c r="B12" s="23" t="s">
        <v>405</v>
      </c>
      <c r="C12" t="s">
        <v>402</v>
      </c>
      <c r="D12">
        <v>100</v>
      </c>
      <c r="E12" s="25">
        <f t="array" ref="E12">INDEX(Comisiones[Comisión],MATCH(Vtastrimestre[[#This Row],[Codigo]]&amp;Vtastrimestre[[#This Row],[Trimestre]],Comisiones[Vendedor]&amp;Comisiones[Trimestre],0))</f>
        <v>0.25</v>
      </c>
    </row>
    <row r="13" spans="1:5" x14ac:dyDescent="0.2">
      <c r="A13">
        <v>20</v>
      </c>
      <c r="B13" s="23" t="s">
        <v>405</v>
      </c>
      <c r="C13" t="s">
        <v>37</v>
      </c>
      <c r="D13">
        <v>200</v>
      </c>
      <c r="E13" s="25">
        <f t="array" ref="E13">INDEX(Comisiones[Comisión],MATCH(Vtastrimestre[[#This Row],[Codigo]]&amp;Vtastrimestre[[#This Row],[Trimestre]],Comisiones[Vendedor]&amp;Comisiones[Trimestre],0))</f>
        <v>0.3</v>
      </c>
    </row>
    <row r="14" spans="1:5" x14ac:dyDescent="0.2">
      <c r="A14">
        <v>30</v>
      </c>
      <c r="B14" s="23" t="s">
        <v>405</v>
      </c>
      <c r="C14" t="s">
        <v>38</v>
      </c>
      <c r="D14">
        <v>400</v>
      </c>
      <c r="E14" s="25">
        <f t="array" ref="E14">INDEX(Comisiones[Comisión],MATCH(Vtastrimestre[[#This Row],[Codigo]]&amp;Vtastrimestre[[#This Row],[Trimestre]],Comisiones[Vendedor]&amp;Comisiones[Trimestre],0))</f>
        <v>0.3</v>
      </c>
    </row>
    <row r="15" spans="1:5" x14ac:dyDescent="0.2">
      <c r="A15">
        <v>10</v>
      </c>
      <c r="B15" s="23" t="s">
        <v>406</v>
      </c>
      <c r="C15" t="s">
        <v>402</v>
      </c>
      <c r="D15">
        <v>500</v>
      </c>
      <c r="E15" s="25">
        <f t="array" ref="E15">INDEX(Comisiones[Comisión],MATCH(Vtastrimestre[[#This Row],[Codigo]]&amp;Vtastrimestre[[#This Row],[Trimestre]],Comisiones[Vendedor]&amp;Comisiones[Trimestre],0))</f>
        <v>0.15</v>
      </c>
    </row>
    <row r="16" spans="1:5" x14ac:dyDescent="0.2">
      <c r="A16">
        <v>20</v>
      </c>
      <c r="B16" s="23" t="s">
        <v>406</v>
      </c>
      <c r="C16" t="s">
        <v>37</v>
      </c>
      <c r="D16">
        <v>700</v>
      </c>
      <c r="E16" s="25">
        <f t="array" ref="E16">INDEX(Comisiones[Comisión],MATCH(Vtastrimestre[[#This Row],[Codigo]]&amp;Vtastrimestre[[#This Row],[Trimestre]],Comisiones[Vendedor]&amp;Comisiones[Trimestre],0))</f>
        <v>0.1</v>
      </c>
    </row>
    <row r="17" spans="1:5" x14ac:dyDescent="0.2">
      <c r="A17">
        <v>30</v>
      </c>
      <c r="B17" s="23" t="s">
        <v>406</v>
      </c>
      <c r="C17" t="s">
        <v>38</v>
      </c>
      <c r="D17">
        <v>900</v>
      </c>
      <c r="E17" s="25">
        <f t="array" ref="E17">INDEX(Comisiones[Comisión],MATCH(Vtastrimestre[[#This Row],[Codigo]]&amp;Vtastrimestre[[#This Row],[Trimestre]],Comisiones[Vendedor]&amp;Comisiones[Trimestre],0))</f>
        <v>0.25</v>
      </c>
    </row>
    <row r="18" spans="1:5" x14ac:dyDescent="0.2">
      <c r="A18">
        <v>10</v>
      </c>
      <c r="B18" s="23" t="s">
        <v>407</v>
      </c>
      <c r="C18" s="23" t="s">
        <v>402</v>
      </c>
      <c r="D18">
        <v>600</v>
      </c>
      <c r="E18" s="25">
        <f t="array" ref="E18">INDEX(Comisiones[Comisión],MATCH(Vtastrimestre[[#This Row],[Codigo]]&amp;Vtastrimestre[[#This Row],[Trimestre]],Comisiones[Vendedor]&amp;Comisiones[Trimestre],0))</f>
        <v>0.1</v>
      </c>
    </row>
    <row r="19" spans="1:5" x14ac:dyDescent="0.2">
      <c r="A19">
        <v>20</v>
      </c>
      <c r="B19" s="23" t="s">
        <v>407</v>
      </c>
      <c r="C19" s="23" t="s">
        <v>37</v>
      </c>
      <c r="D19">
        <v>800</v>
      </c>
      <c r="E19" s="25">
        <f t="array" ref="E19">INDEX(Comisiones[Comisión],MATCH(Vtastrimestre[[#This Row],[Codigo]]&amp;Vtastrimestre[[#This Row],[Trimestre]],Comisiones[Vendedor]&amp;Comisiones[Trimestre],0))</f>
        <v>0.15</v>
      </c>
    </row>
    <row r="20" spans="1:5" x14ac:dyDescent="0.2">
      <c r="A20">
        <v>30</v>
      </c>
      <c r="B20" s="23" t="s">
        <v>407</v>
      </c>
      <c r="C20" s="23" t="s">
        <v>38</v>
      </c>
      <c r="D20">
        <v>700</v>
      </c>
      <c r="E20" s="25">
        <f t="array" ref="E20">INDEX(Comisiones[Comisión],MATCH(Vtastrimestre[[#This Row],[Codigo]]&amp;Vtastrimestre[[#This Row],[Trimestre]],Comisiones[Vendedor]&amp;Comisiones[Trimestre],0))</f>
        <v>0.15</v>
      </c>
    </row>
    <row r="22" spans="1:5" x14ac:dyDescent="0.2">
      <c r="A22" s="23" t="s">
        <v>404</v>
      </c>
      <c r="B22" s="23" t="s">
        <v>35</v>
      </c>
      <c r="C22" s="23" t="s">
        <v>410</v>
      </c>
    </row>
    <row r="23" spans="1:5" x14ac:dyDescent="0.2">
      <c r="A23" s="23" t="s">
        <v>405</v>
      </c>
      <c r="B23">
        <v>10</v>
      </c>
      <c r="C23" s="24">
        <v>0.25</v>
      </c>
    </row>
    <row r="24" spans="1:5" x14ac:dyDescent="0.2">
      <c r="A24" s="23" t="s">
        <v>406</v>
      </c>
      <c r="B24">
        <v>10</v>
      </c>
      <c r="C24" s="24">
        <v>0.15</v>
      </c>
    </row>
    <row r="25" spans="1:5" x14ac:dyDescent="0.2">
      <c r="A25" s="23" t="s">
        <v>407</v>
      </c>
      <c r="B25">
        <v>10</v>
      </c>
      <c r="C25" s="24">
        <v>0.1</v>
      </c>
    </row>
    <row r="26" spans="1:5" x14ac:dyDescent="0.2">
      <c r="A26" s="23" t="s">
        <v>408</v>
      </c>
      <c r="B26">
        <v>10</v>
      </c>
      <c r="C26" s="24">
        <v>0.4</v>
      </c>
    </row>
    <row r="27" spans="1:5" x14ac:dyDescent="0.2">
      <c r="A27" s="23" t="s">
        <v>405</v>
      </c>
      <c r="B27">
        <v>20</v>
      </c>
      <c r="C27" s="24">
        <v>0.3</v>
      </c>
    </row>
    <row r="28" spans="1:5" x14ac:dyDescent="0.2">
      <c r="A28" s="23" t="s">
        <v>406</v>
      </c>
      <c r="B28">
        <v>20</v>
      </c>
      <c r="C28" s="24">
        <v>0.1</v>
      </c>
    </row>
    <row r="29" spans="1:5" x14ac:dyDescent="0.2">
      <c r="A29" s="23" t="s">
        <v>407</v>
      </c>
      <c r="B29">
        <v>20</v>
      </c>
      <c r="C29" s="24">
        <v>0.15</v>
      </c>
    </row>
    <row r="30" spans="1:5" x14ac:dyDescent="0.2">
      <c r="A30" s="23" t="s">
        <v>408</v>
      </c>
      <c r="B30">
        <v>20</v>
      </c>
      <c r="C30" s="24">
        <v>0.35</v>
      </c>
    </row>
    <row r="31" spans="1:5" x14ac:dyDescent="0.2">
      <c r="A31" s="23" t="s">
        <v>405</v>
      </c>
      <c r="B31">
        <v>30</v>
      </c>
      <c r="C31" s="24">
        <v>0.3</v>
      </c>
    </row>
    <row r="32" spans="1:5" x14ac:dyDescent="0.2">
      <c r="A32" s="23" t="s">
        <v>406</v>
      </c>
      <c r="B32">
        <v>30</v>
      </c>
      <c r="C32" s="24">
        <v>0.25</v>
      </c>
    </row>
    <row r="33" spans="1:3" x14ac:dyDescent="0.2">
      <c r="A33" s="23" t="s">
        <v>407</v>
      </c>
      <c r="B33">
        <v>30</v>
      </c>
      <c r="C33" s="24">
        <v>0.15</v>
      </c>
    </row>
    <row r="34" spans="1:3" x14ac:dyDescent="0.2">
      <c r="A34" s="23" t="s">
        <v>408</v>
      </c>
      <c r="B34">
        <v>30</v>
      </c>
      <c r="C34" s="24">
        <v>0.1</v>
      </c>
    </row>
    <row r="36" spans="1:3" ht="15" x14ac:dyDescent="0.2">
      <c r="A36" s="16" t="s">
        <v>81</v>
      </c>
    </row>
  </sheetData>
  <mergeCells count="1">
    <mergeCell ref="A1:C1"/>
  </mergeCells>
  <pageMargins left="0.7" right="0.7" top="0.75" bottom="0.75" header="0.3" footer="0.3"/>
  <drawing r:id="rId1"/>
  <tableParts count="2">
    <tablePart r:id="rId2"/>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workbookViewId="0">
      <selection activeCell="N15" sqref="N15"/>
    </sheetView>
  </sheetViews>
  <sheetFormatPr baseColWidth="10" defaultColWidth="10.6640625" defaultRowHeight="12.75" x14ac:dyDescent="0.2"/>
  <cols>
    <col min="2" max="2" width="15" bestFit="1" customWidth="1"/>
    <col min="3" max="3" width="12.5" bestFit="1" customWidth="1"/>
    <col min="7" max="7" width="12.5" bestFit="1" customWidth="1"/>
  </cols>
  <sheetData>
    <row r="1" spans="1:5" ht="15" x14ac:dyDescent="0.2">
      <c r="A1" s="28" t="s">
        <v>19</v>
      </c>
      <c r="B1" s="28"/>
      <c r="C1" s="28"/>
    </row>
    <row r="3" spans="1:5" x14ac:dyDescent="0.2">
      <c r="A3" t="s">
        <v>20</v>
      </c>
      <c r="B3" t="s">
        <v>21</v>
      </c>
      <c r="C3" t="s">
        <v>22</v>
      </c>
    </row>
    <row r="4" spans="1:5" x14ac:dyDescent="0.2">
      <c r="A4">
        <v>45856827</v>
      </c>
      <c r="B4" s="10">
        <v>188272</v>
      </c>
      <c r="C4">
        <v>30</v>
      </c>
    </row>
    <row r="5" spans="1:5" x14ac:dyDescent="0.2">
      <c r="A5">
        <v>29099936</v>
      </c>
      <c r="B5" s="10">
        <v>55663</v>
      </c>
      <c r="C5">
        <v>31</v>
      </c>
    </row>
    <row r="6" spans="1:5" x14ac:dyDescent="0.2">
      <c r="A6">
        <v>4639128</v>
      </c>
      <c r="B6" s="10">
        <v>50895</v>
      </c>
      <c r="C6">
        <v>29</v>
      </c>
    </row>
    <row r="7" spans="1:5" x14ac:dyDescent="0.2">
      <c r="A7">
        <v>72647981</v>
      </c>
      <c r="B7" s="10">
        <v>171541</v>
      </c>
      <c r="C7">
        <v>34</v>
      </c>
      <c r="E7" t="s">
        <v>23</v>
      </c>
    </row>
    <row r="8" spans="1:5" x14ac:dyDescent="0.2">
      <c r="A8">
        <v>94270333</v>
      </c>
      <c r="B8" s="10">
        <v>178939</v>
      </c>
      <c r="C8">
        <v>10</v>
      </c>
    </row>
    <row r="9" spans="1:5" x14ac:dyDescent="0.2">
      <c r="A9">
        <v>49505709</v>
      </c>
      <c r="B9" s="10">
        <v>85323</v>
      </c>
      <c r="C9">
        <v>15</v>
      </c>
    </row>
    <row r="10" spans="1:5" x14ac:dyDescent="0.2">
      <c r="A10">
        <v>11741046</v>
      </c>
      <c r="B10" s="10">
        <v>190165</v>
      </c>
      <c r="C10">
        <v>11</v>
      </c>
    </row>
    <row r="11" spans="1:5" x14ac:dyDescent="0.2">
      <c r="A11">
        <v>21281615</v>
      </c>
      <c r="B11" s="10">
        <v>88839</v>
      </c>
      <c r="C11">
        <v>15</v>
      </c>
    </row>
    <row r="12" spans="1:5" x14ac:dyDescent="0.2">
      <c r="A12">
        <v>20143706</v>
      </c>
      <c r="B12" s="10">
        <v>69328</v>
      </c>
      <c r="C12">
        <v>39</v>
      </c>
    </row>
    <row r="13" spans="1:5" x14ac:dyDescent="0.2">
      <c r="A13">
        <v>44631675</v>
      </c>
      <c r="B13" s="10">
        <v>150854</v>
      </c>
      <c r="C13">
        <v>10</v>
      </c>
    </row>
    <row r="14" spans="1:5" x14ac:dyDescent="0.2">
      <c r="A14">
        <v>43380927</v>
      </c>
      <c r="B14" s="10">
        <v>120902</v>
      </c>
      <c r="C14">
        <v>24</v>
      </c>
    </row>
    <row r="15" spans="1:5" x14ac:dyDescent="0.2">
      <c r="A15">
        <v>59654577</v>
      </c>
      <c r="B15" s="10">
        <v>114149</v>
      </c>
      <c r="C15">
        <v>4</v>
      </c>
    </row>
    <row r="16" spans="1:5" x14ac:dyDescent="0.2">
      <c r="A16">
        <v>84765908</v>
      </c>
      <c r="B16" s="10">
        <v>90555</v>
      </c>
      <c r="C16">
        <v>31</v>
      </c>
    </row>
    <row r="17" spans="1:7" x14ac:dyDescent="0.2">
      <c r="A17">
        <v>5620154</v>
      </c>
      <c r="B17" s="10">
        <v>123553</v>
      </c>
      <c r="C17">
        <v>33</v>
      </c>
    </row>
    <row r="18" spans="1:7" x14ac:dyDescent="0.2">
      <c r="A18">
        <v>7406159</v>
      </c>
      <c r="B18" s="10">
        <v>194059</v>
      </c>
      <c r="C18">
        <v>25</v>
      </c>
    </row>
    <row r="19" spans="1:7" x14ac:dyDescent="0.2">
      <c r="A19">
        <v>47927178</v>
      </c>
      <c r="B19" s="10">
        <v>84381</v>
      </c>
      <c r="C19">
        <v>16</v>
      </c>
    </row>
    <row r="20" spans="1:7" x14ac:dyDescent="0.2">
      <c r="A20">
        <v>8838256</v>
      </c>
      <c r="B20" s="10">
        <v>86975</v>
      </c>
      <c r="C20">
        <v>19</v>
      </c>
    </row>
    <row r="21" spans="1:7" x14ac:dyDescent="0.2">
      <c r="A21">
        <v>12696373</v>
      </c>
      <c r="B21" s="10">
        <v>68813</v>
      </c>
      <c r="C21">
        <v>40</v>
      </c>
      <c r="E21" t="s">
        <v>20</v>
      </c>
      <c r="F21" t="s">
        <v>21</v>
      </c>
      <c r="G21" t="s">
        <v>22</v>
      </c>
    </row>
    <row r="22" spans="1:7" x14ac:dyDescent="0.2">
      <c r="A22">
        <v>3644626</v>
      </c>
      <c r="B22" s="10">
        <v>51565</v>
      </c>
      <c r="C22">
        <v>27</v>
      </c>
      <c r="E22">
        <v>5620154</v>
      </c>
      <c r="F22">
        <f>VLOOKUP(E22,hr,2,FALSE)</f>
        <v>123553</v>
      </c>
      <c r="G22">
        <f>VLOOKUP(E22,hr,3,FALSE)</f>
        <v>33</v>
      </c>
    </row>
    <row r="23" spans="1:7" x14ac:dyDescent="0.2">
      <c r="A23">
        <v>5544349</v>
      </c>
      <c r="B23" s="10">
        <v>156446</v>
      </c>
      <c r="C23">
        <v>27</v>
      </c>
    </row>
    <row r="24" spans="1:7" x14ac:dyDescent="0.2">
      <c r="A24">
        <v>62909768</v>
      </c>
      <c r="B24" s="10">
        <v>135109</v>
      </c>
      <c r="C24">
        <v>29</v>
      </c>
    </row>
    <row r="25" spans="1:7" x14ac:dyDescent="0.2">
      <c r="A25">
        <v>54317026</v>
      </c>
      <c r="B25" s="10">
        <v>140871</v>
      </c>
      <c r="C25">
        <v>20</v>
      </c>
    </row>
    <row r="26" spans="1:7" x14ac:dyDescent="0.2">
      <c r="A26">
        <v>64162206</v>
      </c>
      <c r="B26" s="10">
        <v>170032</v>
      </c>
      <c r="C26">
        <v>10</v>
      </c>
    </row>
    <row r="27" spans="1:7" x14ac:dyDescent="0.2">
      <c r="A27">
        <v>54636987</v>
      </c>
      <c r="B27" s="10">
        <v>61359</v>
      </c>
      <c r="C27">
        <v>8</v>
      </c>
    </row>
    <row r="28" spans="1:7" x14ac:dyDescent="0.2">
      <c r="A28">
        <v>6529727</v>
      </c>
      <c r="B28" s="10">
        <v>190464</v>
      </c>
      <c r="C28">
        <v>14</v>
      </c>
    </row>
    <row r="29" spans="1:7" x14ac:dyDescent="0.2">
      <c r="A29">
        <v>40407549</v>
      </c>
      <c r="B29" s="10">
        <v>172230</v>
      </c>
      <c r="C29">
        <v>31</v>
      </c>
    </row>
    <row r="30" spans="1:7" x14ac:dyDescent="0.2">
      <c r="A30">
        <v>57816494</v>
      </c>
      <c r="B30" s="10">
        <v>195399</v>
      </c>
      <c r="C30">
        <v>28</v>
      </c>
    </row>
    <row r="31" spans="1:7" x14ac:dyDescent="0.2">
      <c r="A31">
        <v>32776673</v>
      </c>
      <c r="B31" s="10">
        <v>187702</v>
      </c>
      <c r="C31">
        <v>32</v>
      </c>
    </row>
    <row r="32" spans="1:7" x14ac:dyDescent="0.2">
      <c r="A32">
        <v>14239910</v>
      </c>
      <c r="B32" s="10">
        <v>196843</v>
      </c>
      <c r="C32">
        <v>28</v>
      </c>
    </row>
    <row r="33" spans="1:3" x14ac:dyDescent="0.2">
      <c r="A33">
        <v>62867501</v>
      </c>
      <c r="B33" s="10">
        <v>121211</v>
      </c>
      <c r="C33">
        <v>26</v>
      </c>
    </row>
    <row r="34" spans="1:3" x14ac:dyDescent="0.2">
      <c r="A34">
        <v>39212594</v>
      </c>
      <c r="B34" s="10">
        <v>149368</v>
      </c>
      <c r="C34">
        <v>8</v>
      </c>
    </row>
    <row r="35" spans="1:3" x14ac:dyDescent="0.2">
      <c r="A35">
        <v>22050032</v>
      </c>
      <c r="B35" s="10">
        <v>71602</v>
      </c>
      <c r="C35">
        <v>2</v>
      </c>
    </row>
    <row r="36" spans="1:3" x14ac:dyDescent="0.2">
      <c r="A36">
        <v>66841312</v>
      </c>
      <c r="B36" s="10">
        <v>138800</v>
      </c>
      <c r="C36">
        <v>4</v>
      </c>
    </row>
    <row r="37" spans="1:3" x14ac:dyDescent="0.2">
      <c r="A37">
        <v>66395645</v>
      </c>
      <c r="B37" s="10">
        <v>89334</v>
      </c>
      <c r="C37">
        <v>0</v>
      </c>
    </row>
    <row r="38" spans="1:3" x14ac:dyDescent="0.2">
      <c r="A38">
        <v>89464298</v>
      </c>
      <c r="B38" s="10">
        <v>131260</v>
      </c>
      <c r="C38">
        <v>25</v>
      </c>
    </row>
    <row r="39" spans="1:3" x14ac:dyDescent="0.2">
      <c r="A39">
        <v>48968487</v>
      </c>
      <c r="B39" s="10">
        <v>140354</v>
      </c>
      <c r="C39">
        <v>1</v>
      </c>
    </row>
    <row r="40" spans="1:3" x14ac:dyDescent="0.2">
      <c r="A40">
        <v>35629192</v>
      </c>
      <c r="B40" s="10">
        <v>194357</v>
      </c>
      <c r="C40">
        <v>28</v>
      </c>
    </row>
    <row r="41" spans="1:3" x14ac:dyDescent="0.2">
      <c r="A41">
        <v>29110262</v>
      </c>
      <c r="B41" s="10">
        <v>160458</v>
      </c>
      <c r="C41">
        <v>7</v>
      </c>
    </row>
    <row r="42" spans="1:3" x14ac:dyDescent="0.2">
      <c r="A42">
        <v>6053307</v>
      </c>
      <c r="B42" s="10">
        <v>85391</v>
      </c>
      <c r="C42">
        <v>21</v>
      </c>
    </row>
    <row r="43" spans="1:3" x14ac:dyDescent="0.2">
      <c r="A43">
        <v>61435949</v>
      </c>
      <c r="B43" s="10">
        <v>112828</v>
      </c>
      <c r="C43">
        <v>25</v>
      </c>
    </row>
    <row r="44" spans="1:3" x14ac:dyDescent="0.2">
      <c r="A44">
        <v>79801882</v>
      </c>
      <c r="B44" s="10">
        <v>163027</v>
      </c>
      <c r="C44">
        <v>9</v>
      </c>
    </row>
    <row r="45" spans="1:3" x14ac:dyDescent="0.2">
      <c r="A45">
        <v>53429314</v>
      </c>
      <c r="B45" s="10">
        <v>120803</v>
      </c>
      <c r="C45">
        <v>20</v>
      </c>
    </row>
  </sheetData>
  <mergeCells count="1">
    <mergeCell ref="A1:C1"/>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8"/>
  <sheetViews>
    <sheetView workbookViewId="0">
      <selection activeCell="H27" sqref="H27"/>
    </sheetView>
  </sheetViews>
  <sheetFormatPr baseColWidth="10" defaultColWidth="10.6640625" defaultRowHeight="12.75" x14ac:dyDescent="0.2"/>
  <cols>
    <col min="1" max="1" width="10.33203125" bestFit="1" customWidth="1"/>
    <col min="5" max="5" width="14.1640625" customWidth="1"/>
    <col min="6" max="6" width="12.1640625" customWidth="1"/>
  </cols>
  <sheetData>
    <row r="1" spans="1:7" ht="15" x14ac:dyDescent="0.2">
      <c r="A1" s="28" t="s">
        <v>24</v>
      </c>
      <c r="B1" s="28"/>
      <c r="C1" s="28"/>
    </row>
    <row r="3" spans="1:7" x14ac:dyDescent="0.2">
      <c r="B3" s="17">
        <v>2</v>
      </c>
      <c r="C3" s="17">
        <v>3</v>
      </c>
      <c r="D3" s="17">
        <v>4</v>
      </c>
      <c r="E3" s="17">
        <v>5</v>
      </c>
      <c r="F3" s="17">
        <v>6</v>
      </c>
      <c r="G3" s="17">
        <v>7</v>
      </c>
    </row>
    <row r="4" spans="1:7" x14ac:dyDescent="0.2">
      <c r="B4" s="17" t="s">
        <v>29</v>
      </c>
      <c r="C4" s="17" t="s">
        <v>30</v>
      </c>
      <c r="D4" s="19" t="s">
        <v>46</v>
      </c>
      <c r="E4" s="17" t="s">
        <v>31</v>
      </c>
      <c r="F4" s="17" t="s">
        <v>32</v>
      </c>
      <c r="G4" s="17" t="s">
        <v>33</v>
      </c>
    </row>
    <row r="5" spans="1:7" x14ac:dyDescent="0.2">
      <c r="A5" t="s">
        <v>37</v>
      </c>
      <c r="B5">
        <v>9</v>
      </c>
      <c r="C5">
        <v>6</v>
      </c>
      <c r="D5">
        <v>9</v>
      </c>
      <c r="E5">
        <v>8</v>
      </c>
      <c r="F5">
        <v>5</v>
      </c>
      <c r="G5">
        <v>12</v>
      </c>
    </row>
    <row r="6" spans="1:7" x14ac:dyDescent="0.2">
      <c r="A6" t="s">
        <v>38</v>
      </c>
      <c r="B6">
        <v>10</v>
      </c>
      <c r="C6">
        <v>12</v>
      </c>
      <c r="D6">
        <v>7</v>
      </c>
      <c r="E6">
        <v>6</v>
      </c>
      <c r="F6">
        <v>8</v>
      </c>
      <c r="G6">
        <v>8</v>
      </c>
    </row>
    <row r="7" spans="1:7" x14ac:dyDescent="0.2">
      <c r="A7" t="s">
        <v>39</v>
      </c>
      <c r="B7">
        <v>12</v>
      </c>
      <c r="C7">
        <v>5</v>
      </c>
      <c r="D7">
        <v>11</v>
      </c>
      <c r="E7">
        <v>6</v>
      </c>
      <c r="F7">
        <v>5</v>
      </c>
      <c r="G7">
        <v>6</v>
      </c>
    </row>
    <row r="8" spans="1:7" x14ac:dyDescent="0.2">
      <c r="A8" t="s">
        <v>40</v>
      </c>
      <c r="B8">
        <v>11</v>
      </c>
      <c r="C8">
        <v>11</v>
      </c>
      <c r="D8">
        <v>12</v>
      </c>
      <c r="E8">
        <v>9</v>
      </c>
      <c r="F8">
        <v>10</v>
      </c>
      <c r="G8">
        <v>9</v>
      </c>
    </row>
    <row r="9" spans="1:7" x14ac:dyDescent="0.2">
      <c r="A9" t="s">
        <v>41</v>
      </c>
      <c r="B9">
        <v>6</v>
      </c>
      <c r="C9">
        <v>9</v>
      </c>
      <c r="D9">
        <v>9</v>
      </c>
      <c r="E9">
        <v>5</v>
      </c>
      <c r="F9">
        <v>6</v>
      </c>
      <c r="G9">
        <v>6</v>
      </c>
    </row>
    <row r="10" spans="1:7" x14ac:dyDescent="0.2">
      <c r="A10" t="s">
        <v>42</v>
      </c>
      <c r="B10">
        <v>6</v>
      </c>
      <c r="C10">
        <v>12</v>
      </c>
      <c r="D10">
        <v>5</v>
      </c>
      <c r="E10">
        <v>11</v>
      </c>
      <c r="F10">
        <v>11</v>
      </c>
      <c r="G10">
        <v>7</v>
      </c>
    </row>
    <row r="11" spans="1:7" x14ac:dyDescent="0.2">
      <c r="A11" t="s">
        <v>43</v>
      </c>
      <c r="B11">
        <v>8</v>
      </c>
      <c r="C11">
        <v>6</v>
      </c>
      <c r="D11">
        <v>11</v>
      </c>
      <c r="E11">
        <v>8</v>
      </c>
      <c r="F11">
        <v>12</v>
      </c>
      <c r="G11">
        <v>11</v>
      </c>
    </row>
    <row r="12" spans="1:7" x14ac:dyDescent="0.2">
      <c r="A12" t="s">
        <v>44</v>
      </c>
      <c r="B12">
        <v>10</v>
      </c>
      <c r="C12">
        <v>7</v>
      </c>
      <c r="D12">
        <v>11</v>
      </c>
      <c r="E12">
        <v>8</v>
      </c>
      <c r="F12">
        <v>9</v>
      </c>
      <c r="G12">
        <v>8</v>
      </c>
    </row>
    <row r="13" spans="1:7" x14ac:dyDescent="0.2">
      <c r="A13" t="s">
        <v>45</v>
      </c>
      <c r="B13">
        <v>8</v>
      </c>
      <c r="C13">
        <v>6</v>
      </c>
      <c r="D13">
        <v>6</v>
      </c>
      <c r="E13">
        <v>8</v>
      </c>
      <c r="F13">
        <v>6</v>
      </c>
      <c r="G13">
        <v>11</v>
      </c>
    </row>
    <row r="14" spans="1:7" x14ac:dyDescent="0.2">
      <c r="B14">
        <v>3</v>
      </c>
      <c r="C14">
        <v>2</v>
      </c>
      <c r="D14">
        <v>7</v>
      </c>
      <c r="E14">
        <v>5</v>
      </c>
    </row>
    <row r="15" spans="1:7" ht="15" x14ac:dyDescent="0.2">
      <c r="A15" s="16" t="s">
        <v>16</v>
      </c>
    </row>
    <row r="16" spans="1:7" x14ac:dyDescent="0.2">
      <c r="B16" s="7" t="s">
        <v>34</v>
      </c>
    </row>
    <row r="17" spans="1:5" x14ac:dyDescent="0.2">
      <c r="A17" s="18" t="s">
        <v>35</v>
      </c>
      <c r="B17" s="18" t="str">
        <f>C4</f>
        <v>Radios</v>
      </c>
      <c r="C17" s="18" t="str">
        <f>B4</f>
        <v>TV</v>
      </c>
      <c r="D17" s="18" t="str">
        <f>G4</f>
        <v>Impresoras</v>
      </c>
      <c r="E17" s="18" t="str">
        <f>E4</f>
        <v>CD's</v>
      </c>
    </row>
    <row r="18" spans="1:5" x14ac:dyDescent="0.2">
      <c r="A18" s="9" t="s">
        <v>41</v>
      </c>
      <c r="B18">
        <f>VLOOKUP($A$18,Vtas1,B14,FALSE)</f>
        <v>9</v>
      </c>
      <c r="C18">
        <f>VLOOKUP($A$18,Vtas1,C14,FALSE)</f>
        <v>6</v>
      </c>
      <c r="D18">
        <f>VLOOKUP($A$18,Vtas1,D14,FALSE)</f>
        <v>6</v>
      </c>
      <c r="E18">
        <f>VLOOKUP($A$18,Vtas1,E14,FALSE)</f>
        <v>5</v>
      </c>
    </row>
  </sheetData>
  <mergeCells count="1">
    <mergeCell ref="A1:C1"/>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G19"/>
  <sheetViews>
    <sheetView workbookViewId="0">
      <selection activeCell="A3" sqref="A3"/>
    </sheetView>
  </sheetViews>
  <sheetFormatPr baseColWidth="10" defaultColWidth="10.6640625" defaultRowHeight="12.75" x14ac:dyDescent="0.2"/>
  <cols>
    <col min="2" max="2" width="11.83203125" bestFit="1" customWidth="1"/>
    <col min="3" max="3" width="18.5" customWidth="1"/>
    <col min="4" max="4" width="11.83203125" bestFit="1" customWidth="1"/>
  </cols>
  <sheetData>
    <row r="2" spans="1:4" ht="15" x14ac:dyDescent="0.2">
      <c r="A2" s="28" t="s">
        <v>27</v>
      </c>
      <c r="B2" s="28"/>
      <c r="C2" s="28"/>
    </row>
    <row r="3" spans="1:4" x14ac:dyDescent="0.2">
      <c r="A3" s="7" t="s">
        <v>17</v>
      </c>
      <c r="B3" s="8">
        <v>40909</v>
      </c>
      <c r="C3" s="8">
        <v>41030</v>
      </c>
      <c r="D3" s="8">
        <v>41122</v>
      </c>
    </row>
    <row r="4" spans="1:4" x14ac:dyDescent="0.2">
      <c r="A4" s="7" t="s">
        <v>12</v>
      </c>
      <c r="B4">
        <v>98</v>
      </c>
      <c r="C4">
        <v>105</v>
      </c>
      <c r="D4">
        <v>112</v>
      </c>
    </row>
    <row r="6" spans="1:4" x14ac:dyDescent="0.2">
      <c r="C6" s="9" t="s">
        <v>18</v>
      </c>
    </row>
    <row r="8" spans="1:4" x14ac:dyDescent="0.2">
      <c r="B8" s="7" t="s">
        <v>17</v>
      </c>
      <c r="C8" s="7" t="s">
        <v>12</v>
      </c>
    </row>
    <row r="9" spans="1:4" x14ac:dyDescent="0.2">
      <c r="B9" s="8">
        <v>40912</v>
      </c>
      <c r="C9">
        <f>HLOOKUP(B9,FechaBusqueda!$B$3:$D$4,2,TRUE)</f>
        <v>98</v>
      </c>
    </row>
    <row r="10" spans="1:4" x14ac:dyDescent="0.2">
      <c r="B10" s="8">
        <v>41039</v>
      </c>
      <c r="C10">
        <f>HLOOKUP(B10,FechaBusqueda!$B$3:$D$4,2,TRUE)</f>
        <v>105</v>
      </c>
    </row>
    <row r="11" spans="1:4" x14ac:dyDescent="0.2">
      <c r="B11" s="8">
        <v>41164</v>
      </c>
      <c r="C11">
        <f>HLOOKUP(B11,FechaBusqueda!$B$3:$D$4,2,TRUE)</f>
        <v>112</v>
      </c>
    </row>
    <row r="12" spans="1:4" x14ac:dyDescent="0.2">
      <c r="B12" s="8">
        <v>41030</v>
      </c>
      <c r="C12">
        <f>HLOOKUP(B12,FechaBusqueda!$B$3:$D$4,2,TRUE)</f>
        <v>105</v>
      </c>
    </row>
    <row r="19" spans="7:7" ht="15.75" x14ac:dyDescent="0.25">
      <c r="G19" s="27"/>
    </row>
  </sheetData>
  <mergeCells count="1">
    <mergeCell ref="A2:C2"/>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3"/>
  <sheetViews>
    <sheetView workbookViewId="0">
      <selection activeCell="K29" sqref="K29"/>
    </sheetView>
  </sheetViews>
  <sheetFormatPr baseColWidth="10" defaultColWidth="10.6640625" defaultRowHeight="12.75" x14ac:dyDescent="0.2"/>
  <cols>
    <col min="1" max="1" width="12.33203125" customWidth="1"/>
    <col min="2" max="2" width="11.1640625" bestFit="1" customWidth="1"/>
    <col min="3" max="3" width="3.5" bestFit="1" customWidth="1"/>
    <col min="4" max="4" width="4.83203125" customWidth="1"/>
    <col min="5" max="5" width="4.1640625" customWidth="1"/>
    <col min="6" max="6" width="6" customWidth="1"/>
  </cols>
  <sheetData>
    <row r="1" spans="1:7" ht="15" x14ac:dyDescent="0.2">
      <c r="A1" s="28" t="s">
        <v>36</v>
      </c>
      <c r="B1" s="28"/>
      <c r="C1" s="28"/>
    </row>
    <row r="2" spans="1:7" x14ac:dyDescent="0.2">
      <c r="C2" s="30" t="s">
        <v>25</v>
      </c>
      <c r="D2" s="30"/>
      <c r="E2" s="30"/>
      <c r="F2" s="30"/>
      <c r="G2" s="11"/>
    </row>
    <row r="3" spans="1:7" x14ac:dyDescent="0.2">
      <c r="A3" s="15" t="s">
        <v>26</v>
      </c>
      <c r="B3" s="15" t="s">
        <v>28</v>
      </c>
      <c r="C3" s="13">
        <v>1</v>
      </c>
      <c r="D3" s="13">
        <v>2</v>
      </c>
      <c r="E3" s="13">
        <v>3</v>
      </c>
      <c r="F3" s="13">
        <v>4</v>
      </c>
      <c r="G3" s="14" t="s">
        <v>25</v>
      </c>
    </row>
    <row r="4" spans="1:7" x14ac:dyDescent="0.2">
      <c r="A4" s="15">
        <v>4</v>
      </c>
      <c r="B4" s="15">
        <v>1</v>
      </c>
      <c r="C4" s="12">
        <v>9</v>
      </c>
      <c r="D4" s="12">
        <v>8</v>
      </c>
      <c r="E4" s="12">
        <v>6</v>
      </c>
      <c r="F4" s="12">
        <v>8</v>
      </c>
      <c r="G4" s="14">
        <f>HLOOKUP(A4,Calidad,B4+1)</f>
        <v>8</v>
      </c>
    </row>
    <row r="5" spans="1:7" x14ac:dyDescent="0.2">
      <c r="A5" s="15">
        <v>1</v>
      </c>
      <c r="B5" s="15">
        <v>2</v>
      </c>
      <c r="C5" s="12">
        <v>10</v>
      </c>
      <c r="D5" s="12">
        <v>0</v>
      </c>
      <c r="E5" s="12">
        <v>5</v>
      </c>
      <c r="F5" s="12">
        <v>6</v>
      </c>
      <c r="G5" s="14">
        <f t="shared" ref="G5:G68" si="0">HLOOKUP(A5,Calidad,B5+1)</f>
        <v>10</v>
      </c>
    </row>
    <row r="6" spans="1:7" x14ac:dyDescent="0.2">
      <c r="A6" s="15">
        <v>3</v>
      </c>
      <c r="B6" s="15">
        <v>3</v>
      </c>
      <c r="C6" s="12">
        <v>5</v>
      </c>
      <c r="D6" s="12">
        <v>8</v>
      </c>
      <c r="E6" s="12">
        <v>10</v>
      </c>
      <c r="F6" s="12">
        <v>5</v>
      </c>
      <c r="G6" s="14">
        <f t="shared" si="0"/>
        <v>10</v>
      </c>
    </row>
    <row r="7" spans="1:7" x14ac:dyDescent="0.2">
      <c r="A7" s="15">
        <v>1</v>
      </c>
      <c r="B7" s="15">
        <v>4</v>
      </c>
      <c r="C7" s="12">
        <v>4</v>
      </c>
      <c r="D7" s="12">
        <v>0</v>
      </c>
      <c r="E7" s="12">
        <v>5</v>
      </c>
      <c r="F7" s="12">
        <v>2</v>
      </c>
      <c r="G7" s="14">
        <f t="shared" si="0"/>
        <v>4</v>
      </c>
    </row>
    <row r="8" spans="1:7" x14ac:dyDescent="0.2">
      <c r="A8" s="15">
        <v>2</v>
      </c>
      <c r="B8" s="15">
        <v>5</v>
      </c>
      <c r="C8" s="12">
        <v>9</v>
      </c>
      <c r="D8" s="12">
        <v>10</v>
      </c>
      <c r="E8" s="12">
        <v>4</v>
      </c>
      <c r="F8" s="12">
        <v>5</v>
      </c>
      <c r="G8" s="14">
        <f t="shared" si="0"/>
        <v>10</v>
      </c>
    </row>
    <row r="9" spans="1:7" x14ac:dyDescent="0.2">
      <c r="A9" s="15">
        <v>3</v>
      </c>
      <c r="B9" s="15">
        <v>6</v>
      </c>
      <c r="C9" s="12">
        <v>5</v>
      </c>
      <c r="D9" s="12">
        <v>2</v>
      </c>
      <c r="E9" s="12">
        <v>7</v>
      </c>
      <c r="F9" s="12">
        <v>3</v>
      </c>
      <c r="G9" s="14">
        <f t="shared" si="0"/>
        <v>7</v>
      </c>
    </row>
    <row r="10" spans="1:7" x14ac:dyDescent="0.2">
      <c r="A10" s="15">
        <v>1</v>
      </c>
      <c r="B10" s="15">
        <v>7</v>
      </c>
      <c r="C10" s="12">
        <v>8</v>
      </c>
      <c r="D10" s="12">
        <v>3</v>
      </c>
      <c r="E10" s="12">
        <v>1</v>
      </c>
      <c r="F10" s="12">
        <v>2</v>
      </c>
      <c r="G10" s="14">
        <f t="shared" si="0"/>
        <v>8</v>
      </c>
    </row>
    <row r="11" spans="1:7" x14ac:dyDescent="0.2">
      <c r="A11" s="15">
        <v>3</v>
      </c>
      <c r="B11" s="15">
        <v>8</v>
      </c>
      <c r="C11" s="12">
        <v>2</v>
      </c>
      <c r="D11" s="12">
        <v>2</v>
      </c>
      <c r="E11" s="12">
        <v>9</v>
      </c>
      <c r="F11" s="12">
        <v>2</v>
      </c>
      <c r="G11" s="14">
        <f t="shared" si="0"/>
        <v>9</v>
      </c>
    </row>
    <row r="12" spans="1:7" x14ac:dyDescent="0.2">
      <c r="A12" s="15">
        <v>1</v>
      </c>
      <c r="B12" s="15">
        <v>9</v>
      </c>
      <c r="C12" s="12">
        <v>8</v>
      </c>
      <c r="D12" s="12">
        <v>7</v>
      </c>
      <c r="E12" s="12">
        <v>6</v>
      </c>
      <c r="F12" s="12">
        <v>3</v>
      </c>
      <c r="G12" s="14">
        <f t="shared" si="0"/>
        <v>8</v>
      </c>
    </row>
    <row r="13" spans="1:7" x14ac:dyDescent="0.2">
      <c r="A13" s="15">
        <v>4</v>
      </c>
      <c r="B13" s="15">
        <v>10</v>
      </c>
      <c r="C13" s="12">
        <v>7</v>
      </c>
      <c r="D13" s="12">
        <v>0</v>
      </c>
      <c r="E13" s="12">
        <v>1</v>
      </c>
      <c r="F13" s="12">
        <v>8</v>
      </c>
      <c r="G13" s="14">
        <f t="shared" si="0"/>
        <v>8</v>
      </c>
    </row>
    <row r="14" spans="1:7" x14ac:dyDescent="0.2">
      <c r="A14" s="15">
        <v>3</v>
      </c>
      <c r="B14" s="15">
        <v>11</v>
      </c>
      <c r="C14" s="12">
        <v>8</v>
      </c>
      <c r="D14" s="12">
        <v>1</v>
      </c>
      <c r="E14" s="12">
        <v>6</v>
      </c>
      <c r="F14" s="12">
        <v>6</v>
      </c>
      <c r="G14" s="14">
        <f t="shared" si="0"/>
        <v>6</v>
      </c>
    </row>
    <row r="15" spans="1:7" x14ac:dyDescent="0.2">
      <c r="A15" s="15">
        <v>2</v>
      </c>
      <c r="B15" s="15">
        <v>12</v>
      </c>
      <c r="C15" s="12">
        <v>0</v>
      </c>
      <c r="D15" s="12">
        <v>7</v>
      </c>
      <c r="E15" s="12">
        <v>1</v>
      </c>
      <c r="F15" s="12">
        <v>2</v>
      </c>
      <c r="G15" s="14">
        <f t="shared" si="0"/>
        <v>7</v>
      </c>
    </row>
    <row r="16" spans="1:7" x14ac:dyDescent="0.2">
      <c r="A16" s="15">
        <v>1</v>
      </c>
      <c r="B16" s="15">
        <v>13</v>
      </c>
      <c r="C16" s="12">
        <v>9</v>
      </c>
      <c r="D16" s="12">
        <v>0</v>
      </c>
      <c r="E16" s="12">
        <v>5</v>
      </c>
      <c r="F16" s="12">
        <v>4</v>
      </c>
      <c r="G16" s="14">
        <f t="shared" si="0"/>
        <v>9</v>
      </c>
    </row>
    <row r="17" spans="1:7" x14ac:dyDescent="0.2">
      <c r="A17" s="15">
        <v>4</v>
      </c>
      <c r="B17" s="15">
        <v>14</v>
      </c>
      <c r="C17" s="12">
        <v>9</v>
      </c>
      <c r="D17" s="12">
        <v>2</v>
      </c>
      <c r="E17" s="12">
        <v>2</v>
      </c>
      <c r="F17" s="12">
        <v>7</v>
      </c>
      <c r="G17" s="14">
        <f t="shared" si="0"/>
        <v>7</v>
      </c>
    </row>
    <row r="18" spans="1:7" x14ac:dyDescent="0.2">
      <c r="A18" s="15">
        <v>3</v>
      </c>
      <c r="B18" s="15">
        <v>15</v>
      </c>
      <c r="C18" s="12">
        <v>1</v>
      </c>
      <c r="D18" s="12">
        <v>3</v>
      </c>
      <c r="E18" s="12">
        <v>8</v>
      </c>
      <c r="F18" s="12">
        <v>4</v>
      </c>
      <c r="G18" s="14">
        <f t="shared" si="0"/>
        <v>8</v>
      </c>
    </row>
    <row r="19" spans="1:7" x14ac:dyDescent="0.2">
      <c r="A19" s="15">
        <v>1</v>
      </c>
      <c r="B19" s="15">
        <v>16</v>
      </c>
      <c r="C19" s="12">
        <v>9</v>
      </c>
      <c r="D19" s="12">
        <v>6</v>
      </c>
      <c r="E19" s="12">
        <v>4</v>
      </c>
      <c r="F19" s="12">
        <v>5</v>
      </c>
      <c r="G19" s="14">
        <f t="shared" si="0"/>
        <v>9</v>
      </c>
    </row>
    <row r="20" spans="1:7" x14ac:dyDescent="0.2">
      <c r="A20" s="15">
        <v>1</v>
      </c>
      <c r="B20" s="15">
        <v>17</v>
      </c>
      <c r="C20" s="12">
        <v>8</v>
      </c>
      <c r="D20" s="12">
        <v>0</v>
      </c>
      <c r="E20" s="12">
        <v>5</v>
      </c>
      <c r="F20" s="12">
        <v>0</v>
      </c>
      <c r="G20" s="14">
        <f t="shared" si="0"/>
        <v>8</v>
      </c>
    </row>
    <row r="21" spans="1:7" x14ac:dyDescent="0.2">
      <c r="A21" s="15">
        <v>2</v>
      </c>
      <c r="B21" s="15">
        <v>18</v>
      </c>
      <c r="C21" s="12">
        <v>6</v>
      </c>
      <c r="D21" s="12">
        <v>7</v>
      </c>
      <c r="E21" s="12">
        <v>6</v>
      </c>
      <c r="F21" s="12">
        <v>3</v>
      </c>
      <c r="G21" s="14">
        <f t="shared" si="0"/>
        <v>7</v>
      </c>
    </row>
    <row r="22" spans="1:7" x14ac:dyDescent="0.2">
      <c r="A22" s="15">
        <v>3</v>
      </c>
      <c r="B22" s="15">
        <v>19</v>
      </c>
      <c r="C22" s="12">
        <v>3</v>
      </c>
      <c r="D22" s="12">
        <v>4</v>
      </c>
      <c r="E22" s="12">
        <v>5</v>
      </c>
      <c r="F22" s="12">
        <v>4</v>
      </c>
      <c r="G22" s="14">
        <f t="shared" si="0"/>
        <v>5</v>
      </c>
    </row>
    <row r="23" spans="1:7" x14ac:dyDescent="0.2">
      <c r="A23" s="15">
        <v>2</v>
      </c>
      <c r="B23" s="15">
        <v>20</v>
      </c>
      <c r="C23" s="12">
        <v>3</v>
      </c>
      <c r="D23" s="12">
        <v>9</v>
      </c>
      <c r="E23" s="12">
        <v>4</v>
      </c>
      <c r="F23" s="12">
        <v>4</v>
      </c>
      <c r="G23" s="14">
        <f t="shared" si="0"/>
        <v>9</v>
      </c>
    </row>
    <row r="24" spans="1:7" x14ac:dyDescent="0.2">
      <c r="A24" s="15">
        <v>3</v>
      </c>
      <c r="B24" s="15">
        <v>21</v>
      </c>
      <c r="C24" s="12">
        <v>1</v>
      </c>
      <c r="D24" s="12">
        <v>6</v>
      </c>
      <c r="E24" s="12">
        <v>9</v>
      </c>
      <c r="F24" s="12">
        <v>1</v>
      </c>
      <c r="G24" s="14">
        <f t="shared" si="0"/>
        <v>9</v>
      </c>
    </row>
    <row r="25" spans="1:7" x14ac:dyDescent="0.2">
      <c r="A25" s="15">
        <v>4</v>
      </c>
      <c r="B25" s="15">
        <v>22</v>
      </c>
      <c r="C25" s="12">
        <v>5</v>
      </c>
      <c r="D25" s="12">
        <v>1</v>
      </c>
      <c r="E25" s="12">
        <v>3</v>
      </c>
      <c r="F25" s="12">
        <v>7</v>
      </c>
      <c r="G25" s="14">
        <f t="shared" si="0"/>
        <v>7</v>
      </c>
    </row>
    <row r="26" spans="1:7" x14ac:dyDescent="0.2">
      <c r="A26" s="15">
        <v>3</v>
      </c>
      <c r="B26" s="15">
        <v>23</v>
      </c>
      <c r="C26" s="12">
        <v>8</v>
      </c>
      <c r="D26" s="12">
        <v>7</v>
      </c>
      <c r="E26" s="12">
        <v>10</v>
      </c>
      <c r="F26" s="12">
        <v>2</v>
      </c>
      <c r="G26" s="14">
        <f t="shared" si="0"/>
        <v>10</v>
      </c>
    </row>
    <row r="27" spans="1:7" x14ac:dyDescent="0.2">
      <c r="A27" s="15">
        <v>3</v>
      </c>
      <c r="B27" s="15">
        <v>24</v>
      </c>
      <c r="C27" s="12">
        <v>3</v>
      </c>
      <c r="D27" s="12">
        <v>6</v>
      </c>
      <c r="E27" s="12">
        <v>4</v>
      </c>
      <c r="F27" s="12">
        <v>4</v>
      </c>
      <c r="G27" s="14">
        <f t="shared" si="0"/>
        <v>4</v>
      </c>
    </row>
    <row r="28" spans="1:7" x14ac:dyDescent="0.2">
      <c r="A28" s="15">
        <v>1</v>
      </c>
      <c r="B28" s="15">
        <v>25</v>
      </c>
      <c r="C28" s="12">
        <v>7</v>
      </c>
      <c r="D28" s="12">
        <v>1</v>
      </c>
      <c r="E28" s="12">
        <v>1</v>
      </c>
      <c r="F28" s="12">
        <v>0</v>
      </c>
      <c r="G28" s="14">
        <f t="shared" si="0"/>
        <v>7</v>
      </c>
    </row>
    <row r="29" spans="1:7" x14ac:dyDescent="0.2">
      <c r="A29" s="15">
        <v>3</v>
      </c>
      <c r="B29" s="15">
        <v>26</v>
      </c>
      <c r="C29" s="12">
        <v>0</v>
      </c>
      <c r="D29" s="12">
        <v>9</v>
      </c>
      <c r="E29" s="12">
        <v>8</v>
      </c>
      <c r="F29" s="12">
        <v>1</v>
      </c>
      <c r="G29" s="14">
        <f t="shared" si="0"/>
        <v>8</v>
      </c>
    </row>
    <row r="30" spans="1:7" x14ac:dyDescent="0.2">
      <c r="A30" s="15">
        <v>2</v>
      </c>
      <c r="B30" s="15">
        <v>27</v>
      </c>
      <c r="C30" s="12">
        <v>3</v>
      </c>
      <c r="D30" s="12">
        <v>9</v>
      </c>
      <c r="E30" s="12">
        <v>1</v>
      </c>
      <c r="F30" s="12">
        <v>5</v>
      </c>
      <c r="G30" s="14">
        <f t="shared" si="0"/>
        <v>9</v>
      </c>
    </row>
    <row r="31" spans="1:7" x14ac:dyDescent="0.2">
      <c r="A31" s="15">
        <v>2</v>
      </c>
      <c r="B31" s="15">
        <v>28</v>
      </c>
      <c r="C31" s="12">
        <v>2</v>
      </c>
      <c r="D31" s="12">
        <v>4</v>
      </c>
      <c r="E31" s="12">
        <v>0</v>
      </c>
      <c r="F31" s="12">
        <v>1</v>
      </c>
      <c r="G31" s="14">
        <f t="shared" si="0"/>
        <v>4</v>
      </c>
    </row>
    <row r="32" spans="1:7" x14ac:dyDescent="0.2">
      <c r="A32" s="15">
        <v>2</v>
      </c>
      <c r="B32" s="15">
        <v>29</v>
      </c>
      <c r="C32" s="12">
        <v>1</v>
      </c>
      <c r="D32" s="12">
        <v>6</v>
      </c>
      <c r="E32" s="12">
        <v>7</v>
      </c>
      <c r="F32" s="12">
        <v>3</v>
      </c>
      <c r="G32" s="14">
        <f t="shared" si="0"/>
        <v>6</v>
      </c>
    </row>
    <row r="33" spans="1:7" x14ac:dyDescent="0.2">
      <c r="A33" s="15">
        <v>2</v>
      </c>
      <c r="B33" s="15">
        <v>30</v>
      </c>
      <c r="C33" s="12">
        <v>2</v>
      </c>
      <c r="D33" s="12">
        <v>3</v>
      </c>
      <c r="E33" s="12">
        <v>3</v>
      </c>
      <c r="F33" s="12">
        <v>0</v>
      </c>
      <c r="G33" s="14">
        <f t="shared" si="0"/>
        <v>3</v>
      </c>
    </row>
    <row r="34" spans="1:7" x14ac:dyDescent="0.2">
      <c r="A34" s="15">
        <v>4</v>
      </c>
      <c r="B34" s="15">
        <v>31</v>
      </c>
      <c r="C34" s="12">
        <v>3</v>
      </c>
      <c r="D34" s="12">
        <v>5</v>
      </c>
      <c r="E34" s="12">
        <v>4</v>
      </c>
      <c r="F34" s="12">
        <v>8</v>
      </c>
      <c r="G34" s="14">
        <f t="shared" si="0"/>
        <v>8</v>
      </c>
    </row>
    <row r="35" spans="1:7" x14ac:dyDescent="0.2">
      <c r="A35" s="15">
        <v>4</v>
      </c>
      <c r="B35" s="15">
        <v>32</v>
      </c>
      <c r="C35" s="12">
        <v>1</v>
      </c>
      <c r="D35" s="12">
        <v>1</v>
      </c>
      <c r="E35" s="12">
        <v>3</v>
      </c>
      <c r="F35" s="12">
        <v>7</v>
      </c>
      <c r="G35" s="14">
        <f t="shared" si="0"/>
        <v>7</v>
      </c>
    </row>
    <row r="36" spans="1:7" x14ac:dyDescent="0.2">
      <c r="A36" s="15">
        <v>4</v>
      </c>
      <c r="B36" s="15">
        <v>33</v>
      </c>
      <c r="C36" s="12">
        <v>5</v>
      </c>
      <c r="D36" s="12">
        <v>1</v>
      </c>
      <c r="E36" s="12">
        <v>2</v>
      </c>
      <c r="F36" s="12">
        <v>6</v>
      </c>
      <c r="G36" s="14">
        <f t="shared" si="0"/>
        <v>6</v>
      </c>
    </row>
    <row r="37" spans="1:7" x14ac:dyDescent="0.2">
      <c r="A37" s="15">
        <v>1</v>
      </c>
      <c r="B37" s="15">
        <v>34</v>
      </c>
      <c r="C37" s="12">
        <v>8</v>
      </c>
      <c r="D37" s="12">
        <v>2</v>
      </c>
      <c r="E37" s="12">
        <v>3</v>
      </c>
      <c r="F37" s="12">
        <v>3</v>
      </c>
      <c r="G37" s="14">
        <f t="shared" si="0"/>
        <v>8</v>
      </c>
    </row>
    <row r="38" spans="1:7" hidden="1" x14ac:dyDescent="0.2">
      <c r="A38" s="15">
        <v>4</v>
      </c>
      <c r="B38" s="15">
        <v>35</v>
      </c>
      <c r="C38" s="12">
        <v>1</v>
      </c>
      <c r="D38" s="12">
        <v>8</v>
      </c>
      <c r="E38" s="12">
        <v>6</v>
      </c>
      <c r="F38" s="12">
        <v>9</v>
      </c>
      <c r="G38" s="14">
        <f t="shared" si="0"/>
        <v>9</v>
      </c>
    </row>
    <row r="39" spans="1:7" hidden="1" x14ac:dyDescent="0.2">
      <c r="A39" s="15">
        <v>2</v>
      </c>
      <c r="B39" s="15">
        <v>36</v>
      </c>
      <c r="C39" s="12">
        <v>1</v>
      </c>
      <c r="D39" s="12">
        <v>9</v>
      </c>
      <c r="E39" s="12">
        <v>1</v>
      </c>
      <c r="F39" s="12">
        <v>6</v>
      </c>
      <c r="G39" s="14">
        <f t="shared" si="0"/>
        <v>9</v>
      </c>
    </row>
    <row r="40" spans="1:7" hidden="1" x14ac:dyDescent="0.2">
      <c r="A40" s="15">
        <v>4</v>
      </c>
      <c r="B40" s="15">
        <v>37</v>
      </c>
      <c r="C40" s="12">
        <v>6</v>
      </c>
      <c r="D40" s="12">
        <v>1</v>
      </c>
      <c r="E40" s="12">
        <v>8</v>
      </c>
      <c r="F40" s="12">
        <v>10</v>
      </c>
      <c r="G40" s="14">
        <f t="shared" si="0"/>
        <v>10</v>
      </c>
    </row>
    <row r="41" spans="1:7" hidden="1" x14ac:dyDescent="0.2">
      <c r="A41" s="15">
        <v>4</v>
      </c>
      <c r="B41" s="15">
        <v>38</v>
      </c>
      <c r="C41" s="12">
        <v>6</v>
      </c>
      <c r="D41" s="12">
        <v>1</v>
      </c>
      <c r="E41" s="12">
        <v>7</v>
      </c>
      <c r="F41" s="12">
        <v>9</v>
      </c>
      <c r="G41" s="14">
        <f t="shared" si="0"/>
        <v>9</v>
      </c>
    </row>
    <row r="42" spans="1:7" hidden="1" x14ac:dyDescent="0.2">
      <c r="A42" s="15">
        <v>4</v>
      </c>
      <c r="B42" s="15">
        <v>39</v>
      </c>
      <c r="C42" s="12">
        <v>1</v>
      </c>
      <c r="D42" s="12">
        <v>2</v>
      </c>
      <c r="E42" s="12">
        <v>6</v>
      </c>
      <c r="F42" s="12">
        <v>6</v>
      </c>
      <c r="G42" s="14">
        <f t="shared" si="0"/>
        <v>6</v>
      </c>
    </row>
    <row r="43" spans="1:7" hidden="1" x14ac:dyDescent="0.2">
      <c r="A43" s="15">
        <v>1</v>
      </c>
      <c r="B43" s="15">
        <v>40</v>
      </c>
      <c r="C43" s="12">
        <v>2</v>
      </c>
      <c r="D43" s="12">
        <v>1</v>
      </c>
      <c r="E43" s="12">
        <v>3</v>
      </c>
      <c r="F43" s="12">
        <v>5</v>
      </c>
      <c r="G43" s="14">
        <f t="shared" si="0"/>
        <v>2</v>
      </c>
    </row>
    <row r="44" spans="1:7" hidden="1" x14ac:dyDescent="0.2">
      <c r="A44" s="15">
        <v>2</v>
      </c>
      <c r="B44" s="15">
        <v>41</v>
      </c>
      <c r="C44" s="12">
        <v>2</v>
      </c>
      <c r="D44" s="12">
        <v>7</v>
      </c>
      <c r="E44" s="12">
        <v>0</v>
      </c>
      <c r="F44" s="12">
        <v>5</v>
      </c>
      <c r="G44" s="14">
        <f t="shared" si="0"/>
        <v>7</v>
      </c>
    </row>
    <row r="45" spans="1:7" hidden="1" x14ac:dyDescent="0.2">
      <c r="A45" s="15">
        <v>1</v>
      </c>
      <c r="B45" s="15">
        <v>42</v>
      </c>
      <c r="C45" s="12">
        <v>6</v>
      </c>
      <c r="D45" s="12">
        <v>6</v>
      </c>
      <c r="E45" s="12">
        <v>4</v>
      </c>
      <c r="F45" s="12">
        <v>8</v>
      </c>
      <c r="G45" s="14">
        <f t="shared" si="0"/>
        <v>6</v>
      </c>
    </row>
    <row r="46" spans="1:7" hidden="1" x14ac:dyDescent="0.2">
      <c r="A46" s="15">
        <v>3</v>
      </c>
      <c r="B46" s="15">
        <v>43</v>
      </c>
      <c r="C46" s="12">
        <v>0</v>
      </c>
      <c r="D46" s="12">
        <v>2</v>
      </c>
      <c r="E46" s="12">
        <v>9</v>
      </c>
      <c r="F46" s="12">
        <v>5</v>
      </c>
      <c r="G46" s="14">
        <f t="shared" si="0"/>
        <v>9</v>
      </c>
    </row>
    <row r="47" spans="1:7" hidden="1" x14ac:dyDescent="0.2">
      <c r="A47" s="15">
        <v>1</v>
      </c>
      <c r="B47" s="15">
        <v>44</v>
      </c>
      <c r="C47" s="12">
        <v>7</v>
      </c>
      <c r="D47" s="12">
        <v>7</v>
      </c>
      <c r="E47" s="12">
        <v>4</v>
      </c>
      <c r="F47" s="12">
        <v>2</v>
      </c>
      <c r="G47" s="14">
        <f t="shared" si="0"/>
        <v>7</v>
      </c>
    </row>
    <row r="48" spans="1:7" hidden="1" x14ac:dyDescent="0.2">
      <c r="A48" s="15">
        <v>1</v>
      </c>
      <c r="B48" s="15">
        <v>45</v>
      </c>
      <c r="C48" s="12">
        <v>10</v>
      </c>
      <c r="D48" s="12">
        <v>2</v>
      </c>
      <c r="E48" s="12">
        <v>0</v>
      </c>
      <c r="F48" s="12">
        <v>0</v>
      </c>
      <c r="G48" s="14">
        <f t="shared" si="0"/>
        <v>10</v>
      </c>
    </row>
    <row r="49" spans="1:7" hidden="1" x14ac:dyDescent="0.2">
      <c r="A49" s="15">
        <v>3</v>
      </c>
      <c r="B49" s="15">
        <v>46</v>
      </c>
      <c r="C49" s="12">
        <v>1</v>
      </c>
      <c r="D49" s="12">
        <v>9</v>
      </c>
      <c r="E49" s="12">
        <v>9</v>
      </c>
      <c r="F49" s="12">
        <v>8</v>
      </c>
      <c r="G49" s="14">
        <f t="shared" si="0"/>
        <v>9</v>
      </c>
    </row>
    <row r="50" spans="1:7" hidden="1" x14ac:dyDescent="0.2">
      <c r="A50" s="15">
        <v>2</v>
      </c>
      <c r="B50" s="15">
        <v>47</v>
      </c>
      <c r="C50" s="12">
        <v>3</v>
      </c>
      <c r="D50" s="12">
        <v>6</v>
      </c>
      <c r="E50" s="12">
        <v>5</v>
      </c>
      <c r="F50" s="12">
        <v>0</v>
      </c>
      <c r="G50" s="14">
        <f t="shared" si="0"/>
        <v>6</v>
      </c>
    </row>
    <row r="51" spans="1:7" hidden="1" x14ac:dyDescent="0.2">
      <c r="A51" s="15">
        <v>4</v>
      </c>
      <c r="B51" s="15">
        <v>48</v>
      </c>
      <c r="C51" s="12">
        <v>2</v>
      </c>
      <c r="D51" s="12">
        <v>7</v>
      </c>
      <c r="E51" s="12">
        <v>2</v>
      </c>
      <c r="F51" s="12">
        <v>9</v>
      </c>
      <c r="G51" s="14">
        <f t="shared" si="0"/>
        <v>9</v>
      </c>
    </row>
    <row r="52" spans="1:7" hidden="1" x14ac:dyDescent="0.2">
      <c r="A52" s="15">
        <v>4</v>
      </c>
      <c r="B52" s="15">
        <v>49</v>
      </c>
      <c r="C52" s="12">
        <v>7</v>
      </c>
      <c r="D52" s="12">
        <v>9</v>
      </c>
      <c r="E52" s="12">
        <v>3</v>
      </c>
      <c r="F52" s="12">
        <v>9</v>
      </c>
      <c r="G52" s="14">
        <f t="shared" si="0"/>
        <v>9</v>
      </c>
    </row>
    <row r="53" spans="1:7" hidden="1" x14ac:dyDescent="0.2">
      <c r="A53" s="15">
        <v>2</v>
      </c>
      <c r="B53" s="15">
        <v>50</v>
      </c>
      <c r="C53" s="12">
        <v>0</v>
      </c>
      <c r="D53" s="12">
        <v>10</v>
      </c>
      <c r="E53" s="12">
        <v>1</v>
      </c>
      <c r="F53" s="12">
        <v>3</v>
      </c>
      <c r="G53" s="14">
        <f t="shared" si="0"/>
        <v>10</v>
      </c>
    </row>
    <row r="54" spans="1:7" hidden="1" x14ac:dyDescent="0.2">
      <c r="A54" s="15">
        <v>2</v>
      </c>
      <c r="B54" s="15">
        <v>51</v>
      </c>
      <c r="C54" s="12">
        <v>8</v>
      </c>
      <c r="D54" s="12">
        <v>10</v>
      </c>
      <c r="E54" s="12">
        <v>5</v>
      </c>
      <c r="F54" s="12">
        <v>7</v>
      </c>
      <c r="G54" s="14">
        <f t="shared" si="0"/>
        <v>10</v>
      </c>
    </row>
    <row r="55" spans="1:7" hidden="1" x14ac:dyDescent="0.2">
      <c r="A55" s="15">
        <v>3</v>
      </c>
      <c r="B55" s="15">
        <v>52</v>
      </c>
      <c r="C55" s="12">
        <v>8</v>
      </c>
      <c r="D55" s="12">
        <v>2</v>
      </c>
      <c r="E55" s="12">
        <v>8</v>
      </c>
      <c r="F55" s="12">
        <v>3</v>
      </c>
      <c r="G55" s="14">
        <f t="shared" si="0"/>
        <v>8</v>
      </c>
    </row>
    <row r="56" spans="1:7" hidden="1" x14ac:dyDescent="0.2">
      <c r="A56" s="15">
        <v>4</v>
      </c>
      <c r="B56" s="15">
        <v>53</v>
      </c>
      <c r="C56" s="12">
        <v>2</v>
      </c>
      <c r="D56" s="12">
        <v>2</v>
      </c>
      <c r="E56" s="12">
        <v>5</v>
      </c>
      <c r="F56" s="12">
        <v>5</v>
      </c>
      <c r="G56" s="14">
        <f t="shared" si="0"/>
        <v>5</v>
      </c>
    </row>
    <row r="57" spans="1:7" hidden="1" x14ac:dyDescent="0.2">
      <c r="A57" s="15">
        <v>3</v>
      </c>
      <c r="B57" s="15">
        <v>54</v>
      </c>
      <c r="C57" s="12">
        <v>8</v>
      </c>
      <c r="D57" s="12">
        <v>1</v>
      </c>
      <c r="E57" s="12">
        <v>6</v>
      </c>
      <c r="F57" s="12">
        <v>9</v>
      </c>
      <c r="G57" s="14">
        <f t="shared" si="0"/>
        <v>6</v>
      </c>
    </row>
    <row r="58" spans="1:7" hidden="1" x14ac:dyDescent="0.2">
      <c r="A58" s="15">
        <v>4</v>
      </c>
      <c r="B58" s="15">
        <v>55</v>
      </c>
      <c r="C58" s="12">
        <v>2</v>
      </c>
      <c r="D58" s="12">
        <v>9</v>
      </c>
      <c r="E58" s="12">
        <v>8</v>
      </c>
      <c r="F58" s="12">
        <v>6</v>
      </c>
      <c r="G58" s="14">
        <f t="shared" si="0"/>
        <v>6</v>
      </c>
    </row>
    <row r="59" spans="1:7" hidden="1" x14ac:dyDescent="0.2">
      <c r="A59" s="15">
        <v>3</v>
      </c>
      <c r="B59" s="15">
        <v>56</v>
      </c>
      <c r="C59" s="12">
        <v>3</v>
      </c>
      <c r="D59" s="12">
        <v>8</v>
      </c>
      <c r="E59" s="12">
        <v>5</v>
      </c>
      <c r="F59" s="12">
        <v>0</v>
      </c>
      <c r="G59" s="14">
        <f t="shared" si="0"/>
        <v>5</v>
      </c>
    </row>
    <row r="60" spans="1:7" hidden="1" x14ac:dyDescent="0.2">
      <c r="A60" s="15">
        <v>3</v>
      </c>
      <c r="B60" s="15">
        <v>57</v>
      </c>
      <c r="C60" s="12">
        <v>5</v>
      </c>
      <c r="D60" s="12">
        <v>2</v>
      </c>
      <c r="E60" s="12">
        <v>3</v>
      </c>
      <c r="F60" s="12">
        <v>2</v>
      </c>
      <c r="G60" s="14">
        <f t="shared" si="0"/>
        <v>3</v>
      </c>
    </row>
    <row r="61" spans="1:7" hidden="1" x14ac:dyDescent="0.2">
      <c r="A61" s="15">
        <v>3</v>
      </c>
      <c r="B61" s="15">
        <v>58</v>
      </c>
      <c r="C61" s="12">
        <v>0</v>
      </c>
      <c r="D61" s="12">
        <v>3</v>
      </c>
      <c r="E61" s="12">
        <v>6</v>
      </c>
      <c r="F61" s="12">
        <v>2</v>
      </c>
      <c r="G61" s="14">
        <f t="shared" si="0"/>
        <v>6</v>
      </c>
    </row>
    <row r="62" spans="1:7" hidden="1" x14ac:dyDescent="0.2">
      <c r="A62" s="15">
        <v>3</v>
      </c>
      <c r="B62" s="15">
        <v>59</v>
      </c>
      <c r="C62" s="12">
        <v>3</v>
      </c>
      <c r="D62" s="12">
        <v>5</v>
      </c>
      <c r="E62" s="12">
        <v>8</v>
      </c>
      <c r="F62" s="12">
        <v>9</v>
      </c>
      <c r="G62" s="14">
        <f t="shared" si="0"/>
        <v>8</v>
      </c>
    </row>
    <row r="63" spans="1:7" hidden="1" x14ac:dyDescent="0.2">
      <c r="A63" s="15">
        <v>3</v>
      </c>
      <c r="B63" s="15">
        <v>60</v>
      </c>
      <c r="C63" s="12">
        <v>4</v>
      </c>
      <c r="D63" s="12">
        <v>5</v>
      </c>
      <c r="E63" s="12">
        <v>5</v>
      </c>
      <c r="F63" s="12">
        <v>1</v>
      </c>
      <c r="G63" s="14">
        <f t="shared" si="0"/>
        <v>5</v>
      </c>
    </row>
    <row r="64" spans="1:7" hidden="1" x14ac:dyDescent="0.2">
      <c r="A64" s="15">
        <v>1</v>
      </c>
      <c r="B64" s="15">
        <v>61</v>
      </c>
      <c r="C64" s="12">
        <v>5</v>
      </c>
      <c r="D64" s="12">
        <v>3</v>
      </c>
      <c r="E64" s="12">
        <v>1</v>
      </c>
      <c r="F64" s="12">
        <v>5</v>
      </c>
      <c r="G64" s="14">
        <f t="shared" si="0"/>
        <v>5</v>
      </c>
    </row>
    <row r="65" spans="1:7" hidden="1" x14ac:dyDescent="0.2">
      <c r="A65" s="15">
        <v>4</v>
      </c>
      <c r="B65" s="15">
        <v>62</v>
      </c>
      <c r="C65" s="12">
        <v>0</v>
      </c>
      <c r="D65" s="12">
        <v>9</v>
      </c>
      <c r="E65" s="12">
        <v>2</v>
      </c>
      <c r="F65" s="12">
        <v>9</v>
      </c>
      <c r="G65" s="14">
        <f t="shared" si="0"/>
        <v>9</v>
      </c>
    </row>
    <row r="66" spans="1:7" hidden="1" x14ac:dyDescent="0.2">
      <c r="A66" s="15">
        <v>3</v>
      </c>
      <c r="B66" s="15">
        <v>63</v>
      </c>
      <c r="C66" s="12">
        <v>1</v>
      </c>
      <c r="D66" s="12">
        <v>3</v>
      </c>
      <c r="E66" s="12">
        <v>4</v>
      </c>
      <c r="F66" s="12">
        <v>3</v>
      </c>
      <c r="G66" s="14">
        <f t="shared" si="0"/>
        <v>4</v>
      </c>
    </row>
    <row r="67" spans="1:7" hidden="1" x14ac:dyDescent="0.2">
      <c r="A67" s="15">
        <v>2</v>
      </c>
      <c r="B67" s="15">
        <v>64</v>
      </c>
      <c r="C67" s="12">
        <v>4</v>
      </c>
      <c r="D67" s="12">
        <v>9</v>
      </c>
      <c r="E67" s="12">
        <v>6</v>
      </c>
      <c r="F67" s="12">
        <v>0</v>
      </c>
      <c r="G67" s="14">
        <f t="shared" si="0"/>
        <v>9</v>
      </c>
    </row>
    <row r="68" spans="1:7" hidden="1" x14ac:dyDescent="0.2">
      <c r="A68" s="15">
        <v>4</v>
      </c>
      <c r="B68" s="15">
        <v>65</v>
      </c>
      <c r="C68" s="12">
        <v>4</v>
      </c>
      <c r="D68" s="12">
        <v>3</v>
      </c>
      <c r="E68" s="12">
        <v>2</v>
      </c>
      <c r="F68" s="12">
        <v>9</v>
      </c>
      <c r="G68" s="14">
        <f t="shared" si="0"/>
        <v>9</v>
      </c>
    </row>
    <row r="69" spans="1:7" hidden="1" x14ac:dyDescent="0.2">
      <c r="A69" s="15">
        <v>1</v>
      </c>
      <c r="B69" s="15">
        <v>66</v>
      </c>
      <c r="C69" s="12">
        <v>9</v>
      </c>
      <c r="D69" s="12">
        <v>8</v>
      </c>
      <c r="E69" s="12">
        <v>1</v>
      </c>
      <c r="F69" s="12">
        <v>7</v>
      </c>
      <c r="G69" s="14">
        <f t="shared" ref="G69:G83" si="1">HLOOKUP(A69,Calidad,B69+1)</f>
        <v>9</v>
      </c>
    </row>
    <row r="70" spans="1:7" hidden="1" x14ac:dyDescent="0.2">
      <c r="A70" s="15">
        <v>4</v>
      </c>
      <c r="B70" s="15">
        <v>67</v>
      </c>
      <c r="C70" s="12">
        <v>7</v>
      </c>
      <c r="D70" s="12">
        <v>6</v>
      </c>
      <c r="E70" s="12">
        <v>2</v>
      </c>
      <c r="F70" s="12">
        <v>5</v>
      </c>
      <c r="G70" s="14">
        <f t="shared" si="1"/>
        <v>5</v>
      </c>
    </row>
    <row r="71" spans="1:7" x14ac:dyDescent="0.2">
      <c r="A71" s="15">
        <v>4</v>
      </c>
      <c r="B71" s="15">
        <v>68</v>
      </c>
      <c r="C71" s="12">
        <v>4</v>
      </c>
      <c r="D71" s="12">
        <v>3</v>
      </c>
      <c r="E71" s="12">
        <v>1</v>
      </c>
      <c r="F71" s="12">
        <v>7</v>
      </c>
      <c r="G71" s="14">
        <f t="shared" si="1"/>
        <v>7</v>
      </c>
    </row>
    <row r="72" spans="1:7" x14ac:dyDescent="0.2">
      <c r="A72" s="15">
        <v>3</v>
      </c>
      <c r="B72" s="15">
        <v>69</v>
      </c>
      <c r="C72" s="12">
        <v>4</v>
      </c>
      <c r="D72" s="12">
        <v>4</v>
      </c>
      <c r="E72" s="12">
        <v>7</v>
      </c>
      <c r="F72" s="12">
        <v>2</v>
      </c>
      <c r="G72" s="14">
        <f t="shared" si="1"/>
        <v>7</v>
      </c>
    </row>
    <row r="73" spans="1:7" x14ac:dyDescent="0.2">
      <c r="A73" s="15">
        <v>1</v>
      </c>
      <c r="B73" s="15">
        <v>70</v>
      </c>
      <c r="C73" s="12">
        <v>9</v>
      </c>
      <c r="D73" s="12">
        <v>0</v>
      </c>
      <c r="E73" s="12">
        <v>3</v>
      </c>
      <c r="F73" s="12">
        <v>4</v>
      </c>
      <c r="G73" s="14">
        <f t="shared" si="1"/>
        <v>9</v>
      </c>
    </row>
    <row r="74" spans="1:7" x14ac:dyDescent="0.2">
      <c r="A74" s="15">
        <v>1</v>
      </c>
      <c r="B74" s="15">
        <v>71</v>
      </c>
      <c r="C74" s="12">
        <v>3</v>
      </c>
      <c r="D74" s="12">
        <v>4</v>
      </c>
      <c r="E74" s="12">
        <v>2</v>
      </c>
      <c r="F74" s="12">
        <v>2</v>
      </c>
      <c r="G74" s="14">
        <f t="shared" si="1"/>
        <v>3</v>
      </c>
    </row>
    <row r="75" spans="1:7" x14ac:dyDescent="0.2">
      <c r="A75" s="15">
        <v>2</v>
      </c>
      <c r="B75" s="15">
        <v>72</v>
      </c>
      <c r="C75" s="12">
        <v>2</v>
      </c>
      <c r="D75" s="12">
        <v>9</v>
      </c>
      <c r="E75" s="12">
        <v>9</v>
      </c>
      <c r="F75" s="12">
        <v>7</v>
      </c>
      <c r="G75" s="14">
        <f t="shared" si="1"/>
        <v>9</v>
      </c>
    </row>
    <row r="76" spans="1:7" x14ac:dyDescent="0.2">
      <c r="A76" s="15">
        <v>1</v>
      </c>
      <c r="B76" s="15">
        <v>73</v>
      </c>
      <c r="C76" s="12">
        <v>2</v>
      </c>
      <c r="D76" s="12">
        <v>2</v>
      </c>
      <c r="E76" s="12">
        <v>1</v>
      </c>
      <c r="F76" s="12">
        <v>2</v>
      </c>
      <c r="G76" s="14">
        <f t="shared" si="1"/>
        <v>2</v>
      </c>
    </row>
    <row r="77" spans="1:7" x14ac:dyDescent="0.2">
      <c r="A77" s="15">
        <v>3</v>
      </c>
      <c r="B77" s="15">
        <v>74</v>
      </c>
      <c r="C77" s="12">
        <v>5</v>
      </c>
      <c r="D77" s="12">
        <v>8</v>
      </c>
      <c r="E77" s="12">
        <v>10</v>
      </c>
      <c r="F77" s="12">
        <v>0</v>
      </c>
      <c r="G77" s="14">
        <f t="shared" si="1"/>
        <v>10</v>
      </c>
    </row>
    <row r="78" spans="1:7" x14ac:dyDescent="0.2">
      <c r="A78" s="15">
        <v>2</v>
      </c>
      <c r="B78" s="15">
        <v>75</v>
      </c>
      <c r="C78" s="12">
        <v>5</v>
      </c>
      <c r="D78" s="12">
        <v>9</v>
      </c>
      <c r="E78" s="12">
        <v>1</v>
      </c>
      <c r="F78" s="12">
        <v>2</v>
      </c>
      <c r="G78" s="14">
        <f t="shared" si="1"/>
        <v>9</v>
      </c>
    </row>
    <row r="79" spans="1:7" x14ac:dyDescent="0.2">
      <c r="A79" s="15">
        <v>4</v>
      </c>
      <c r="B79" s="15">
        <v>76</v>
      </c>
      <c r="C79" s="12">
        <v>9</v>
      </c>
      <c r="D79" s="12">
        <v>9</v>
      </c>
      <c r="E79" s="12">
        <v>2</v>
      </c>
      <c r="F79" s="12">
        <v>7</v>
      </c>
      <c r="G79" s="14">
        <f t="shared" si="1"/>
        <v>7</v>
      </c>
    </row>
    <row r="80" spans="1:7" x14ac:dyDescent="0.2">
      <c r="A80" s="15">
        <v>1</v>
      </c>
      <c r="B80" s="15">
        <v>77</v>
      </c>
      <c r="C80" s="12">
        <v>2</v>
      </c>
      <c r="D80" s="12">
        <v>0</v>
      </c>
      <c r="E80" s="12">
        <v>0</v>
      </c>
      <c r="F80" s="12">
        <v>0</v>
      </c>
      <c r="G80" s="14">
        <f t="shared" si="1"/>
        <v>2</v>
      </c>
    </row>
    <row r="81" spans="1:7" x14ac:dyDescent="0.2">
      <c r="A81" s="15">
        <v>2</v>
      </c>
      <c r="B81" s="15">
        <v>78</v>
      </c>
      <c r="C81" s="12">
        <v>7</v>
      </c>
      <c r="D81" s="12">
        <v>8</v>
      </c>
      <c r="E81" s="12">
        <v>6</v>
      </c>
      <c r="F81" s="12">
        <v>5</v>
      </c>
      <c r="G81" s="14">
        <f t="shared" si="1"/>
        <v>8</v>
      </c>
    </row>
    <row r="82" spans="1:7" x14ac:dyDescent="0.2">
      <c r="A82" s="15">
        <v>2</v>
      </c>
      <c r="B82" s="15">
        <v>79</v>
      </c>
      <c r="C82" s="12">
        <v>2</v>
      </c>
      <c r="D82" s="12">
        <v>4</v>
      </c>
      <c r="E82" s="12">
        <v>2</v>
      </c>
      <c r="F82" s="12">
        <v>3</v>
      </c>
      <c r="G82" s="14">
        <f t="shared" si="1"/>
        <v>4</v>
      </c>
    </row>
    <row r="83" spans="1:7" x14ac:dyDescent="0.2">
      <c r="A83" s="15">
        <v>4</v>
      </c>
      <c r="B83" s="15">
        <v>80</v>
      </c>
      <c r="C83" s="12">
        <v>0</v>
      </c>
      <c r="D83" s="12">
        <v>0</v>
      </c>
      <c r="E83" s="12">
        <v>2</v>
      </c>
      <c r="F83" s="12">
        <v>7</v>
      </c>
      <c r="G83" s="14">
        <f t="shared" si="1"/>
        <v>7</v>
      </c>
    </row>
  </sheetData>
  <mergeCells count="2">
    <mergeCell ref="C2:F2"/>
    <mergeCell ref="A1:C1"/>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
  <sheetViews>
    <sheetView tabSelected="1" workbookViewId="0">
      <selection activeCell="H24" sqref="H24"/>
    </sheetView>
  </sheetViews>
  <sheetFormatPr baseColWidth="10" defaultColWidth="10.6640625" defaultRowHeight="12.75" x14ac:dyDescent="0.2"/>
  <cols>
    <col min="1" max="1" width="13.6640625" customWidth="1"/>
    <col min="2" max="2" width="12.33203125" customWidth="1"/>
    <col min="3" max="3" width="13.83203125" customWidth="1"/>
    <col min="5" max="5" width="14" customWidth="1"/>
    <col min="8" max="8" width="6.83203125" customWidth="1"/>
    <col min="257" max="257" width="15.1640625" customWidth="1"/>
    <col min="258" max="258" width="19.6640625" customWidth="1"/>
    <col min="259" max="259" width="13.1640625" bestFit="1" customWidth="1"/>
    <col min="513" max="513" width="15.1640625" customWidth="1"/>
    <col min="514" max="514" width="19.6640625" customWidth="1"/>
    <col min="515" max="515" width="13.1640625" bestFit="1" customWidth="1"/>
    <col min="769" max="769" width="15.1640625" customWidth="1"/>
    <col min="770" max="770" width="19.6640625" customWidth="1"/>
    <col min="771" max="771" width="13.1640625" bestFit="1" customWidth="1"/>
    <col min="1025" max="1025" width="15.1640625" customWidth="1"/>
    <col min="1026" max="1026" width="19.6640625" customWidth="1"/>
    <col min="1027" max="1027" width="13.1640625" bestFit="1" customWidth="1"/>
    <col min="1281" max="1281" width="15.1640625" customWidth="1"/>
    <col min="1282" max="1282" width="19.6640625" customWidth="1"/>
    <col min="1283" max="1283" width="13.1640625" bestFit="1" customWidth="1"/>
    <col min="1537" max="1537" width="15.1640625" customWidth="1"/>
    <col min="1538" max="1538" width="19.6640625" customWidth="1"/>
    <col min="1539" max="1539" width="13.1640625" bestFit="1" customWidth="1"/>
    <col min="1793" max="1793" width="15.1640625" customWidth="1"/>
    <col min="1794" max="1794" width="19.6640625" customWidth="1"/>
    <col min="1795" max="1795" width="13.1640625" bestFit="1" customWidth="1"/>
    <col min="2049" max="2049" width="15.1640625" customWidth="1"/>
    <col min="2050" max="2050" width="19.6640625" customWidth="1"/>
    <col min="2051" max="2051" width="13.1640625" bestFit="1" customWidth="1"/>
    <col min="2305" max="2305" width="15.1640625" customWidth="1"/>
    <col min="2306" max="2306" width="19.6640625" customWidth="1"/>
    <col min="2307" max="2307" width="13.1640625" bestFit="1" customWidth="1"/>
    <col min="2561" max="2561" width="15.1640625" customWidth="1"/>
    <col min="2562" max="2562" width="19.6640625" customWidth="1"/>
    <col min="2563" max="2563" width="13.1640625" bestFit="1" customWidth="1"/>
    <col min="2817" max="2817" width="15.1640625" customWidth="1"/>
    <col min="2818" max="2818" width="19.6640625" customWidth="1"/>
    <col min="2819" max="2819" width="13.1640625" bestFit="1" customWidth="1"/>
    <col min="3073" max="3073" width="15.1640625" customWidth="1"/>
    <col min="3074" max="3074" width="19.6640625" customWidth="1"/>
    <col min="3075" max="3075" width="13.1640625" bestFit="1" customWidth="1"/>
    <col min="3329" max="3329" width="15.1640625" customWidth="1"/>
    <col min="3330" max="3330" width="19.6640625" customWidth="1"/>
    <col min="3331" max="3331" width="13.1640625" bestFit="1" customWidth="1"/>
    <col min="3585" max="3585" width="15.1640625" customWidth="1"/>
    <col min="3586" max="3586" width="19.6640625" customWidth="1"/>
    <col min="3587" max="3587" width="13.1640625" bestFit="1" customWidth="1"/>
    <col min="3841" max="3841" width="15.1640625" customWidth="1"/>
    <col min="3842" max="3842" width="19.6640625" customWidth="1"/>
    <col min="3843" max="3843" width="13.1640625" bestFit="1" customWidth="1"/>
    <col min="4097" max="4097" width="15.1640625" customWidth="1"/>
    <col min="4098" max="4098" width="19.6640625" customWidth="1"/>
    <col min="4099" max="4099" width="13.1640625" bestFit="1" customWidth="1"/>
    <col min="4353" max="4353" width="15.1640625" customWidth="1"/>
    <col min="4354" max="4354" width="19.6640625" customWidth="1"/>
    <col min="4355" max="4355" width="13.1640625" bestFit="1" customWidth="1"/>
    <col min="4609" max="4609" width="15.1640625" customWidth="1"/>
    <col min="4610" max="4610" width="19.6640625" customWidth="1"/>
    <col min="4611" max="4611" width="13.1640625" bestFit="1" customWidth="1"/>
    <col min="4865" max="4865" width="15.1640625" customWidth="1"/>
    <col min="4866" max="4866" width="19.6640625" customWidth="1"/>
    <col min="4867" max="4867" width="13.1640625" bestFit="1" customWidth="1"/>
    <col min="5121" max="5121" width="15.1640625" customWidth="1"/>
    <col min="5122" max="5122" width="19.6640625" customWidth="1"/>
    <col min="5123" max="5123" width="13.1640625" bestFit="1" customWidth="1"/>
    <col min="5377" max="5377" width="15.1640625" customWidth="1"/>
    <col min="5378" max="5378" width="19.6640625" customWidth="1"/>
    <col min="5379" max="5379" width="13.1640625" bestFit="1" customWidth="1"/>
    <col min="5633" max="5633" width="15.1640625" customWidth="1"/>
    <col min="5634" max="5634" width="19.6640625" customWidth="1"/>
    <col min="5635" max="5635" width="13.1640625" bestFit="1" customWidth="1"/>
    <col min="5889" max="5889" width="15.1640625" customWidth="1"/>
    <col min="5890" max="5890" width="19.6640625" customWidth="1"/>
    <col min="5891" max="5891" width="13.1640625" bestFit="1" customWidth="1"/>
    <col min="6145" max="6145" width="15.1640625" customWidth="1"/>
    <col min="6146" max="6146" width="19.6640625" customWidth="1"/>
    <col min="6147" max="6147" width="13.1640625" bestFit="1" customWidth="1"/>
    <col min="6401" max="6401" width="15.1640625" customWidth="1"/>
    <col min="6402" max="6402" width="19.6640625" customWidth="1"/>
    <col min="6403" max="6403" width="13.1640625" bestFit="1" customWidth="1"/>
    <col min="6657" max="6657" width="15.1640625" customWidth="1"/>
    <col min="6658" max="6658" width="19.6640625" customWidth="1"/>
    <col min="6659" max="6659" width="13.1640625" bestFit="1" customWidth="1"/>
    <col min="6913" max="6913" width="15.1640625" customWidth="1"/>
    <col min="6914" max="6914" width="19.6640625" customWidth="1"/>
    <col min="6915" max="6915" width="13.1640625" bestFit="1" customWidth="1"/>
    <col min="7169" max="7169" width="15.1640625" customWidth="1"/>
    <col min="7170" max="7170" width="19.6640625" customWidth="1"/>
    <col min="7171" max="7171" width="13.1640625" bestFit="1" customWidth="1"/>
    <col min="7425" max="7425" width="15.1640625" customWidth="1"/>
    <col min="7426" max="7426" width="19.6640625" customWidth="1"/>
    <col min="7427" max="7427" width="13.1640625" bestFit="1" customWidth="1"/>
    <col min="7681" max="7681" width="15.1640625" customWidth="1"/>
    <col min="7682" max="7682" width="19.6640625" customWidth="1"/>
    <col min="7683" max="7683" width="13.1640625" bestFit="1" customWidth="1"/>
    <col min="7937" max="7937" width="15.1640625" customWidth="1"/>
    <col min="7938" max="7938" width="19.6640625" customWidth="1"/>
    <col min="7939" max="7939" width="13.1640625" bestFit="1" customWidth="1"/>
    <col min="8193" max="8193" width="15.1640625" customWidth="1"/>
    <col min="8194" max="8194" width="19.6640625" customWidth="1"/>
    <col min="8195" max="8195" width="13.1640625" bestFit="1" customWidth="1"/>
    <col min="8449" max="8449" width="15.1640625" customWidth="1"/>
    <col min="8450" max="8450" width="19.6640625" customWidth="1"/>
    <col min="8451" max="8451" width="13.1640625" bestFit="1" customWidth="1"/>
    <col min="8705" max="8705" width="15.1640625" customWidth="1"/>
    <col min="8706" max="8706" width="19.6640625" customWidth="1"/>
    <col min="8707" max="8707" width="13.1640625" bestFit="1" customWidth="1"/>
    <col min="8961" max="8961" width="15.1640625" customWidth="1"/>
    <col min="8962" max="8962" width="19.6640625" customWidth="1"/>
    <col min="8963" max="8963" width="13.1640625" bestFit="1" customWidth="1"/>
    <col min="9217" max="9217" width="15.1640625" customWidth="1"/>
    <col min="9218" max="9218" width="19.6640625" customWidth="1"/>
    <col min="9219" max="9219" width="13.1640625" bestFit="1" customWidth="1"/>
    <col min="9473" max="9473" width="15.1640625" customWidth="1"/>
    <col min="9474" max="9474" width="19.6640625" customWidth="1"/>
    <col min="9475" max="9475" width="13.1640625" bestFit="1" customWidth="1"/>
    <col min="9729" max="9729" width="15.1640625" customWidth="1"/>
    <col min="9730" max="9730" width="19.6640625" customWidth="1"/>
    <col min="9731" max="9731" width="13.1640625" bestFit="1" customWidth="1"/>
    <col min="9985" max="9985" width="15.1640625" customWidth="1"/>
    <col min="9986" max="9986" width="19.6640625" customWidth="1"/>
    <col min="9987" max="9987" width="13.1640625" bestFit="1" customWidth="1"/>
    <col min="10241" max="10241" width="15.1640625" customWidth="1"/>
    <col min="10242" max="10242" width="19.6640625" customWidth="1"/>
    <col min="10243" max="10243" width="13.1640625" bestFit="1" customWidth="1"/>
    <col min="10497" max="10497" width="15.1640625" customWidth="1"/>
    <col min="10498" max="10498" width="19.6640625" customWidth="1"/>
    <col min="10499" max="10499" width="13.1640625" bestFit="1" customWidth="1"/>
    <col min="10753" max="10753" width="15.1640625" customWidth="1"/>
    <col min="10754" max="10754" width="19.6640625" customWidth="1"/>
    <col min="10755" max="10755" width="13.1640625" bestFit="1" customWidth="1"/>
    <col min="11009" max="11009" width="15.1640625" customWidth="1"/>
    <col min="11010" max="11010" width="19.6640625" customWidth="1"/>
    <col min="11011" max="11011" width="13.1640625" bestFit="1" customWidth="1"/>
    <col min="11265" max="11265" width="15.1640625" customWidth="1"/>
    <col min="11266" max="11266" width="19.6640625" customWidth="1"/>
    <col min="11267" max="11267" width="13.1640625" bestFit="1" customWidth="1"/>
    <col min="11521" max="11521" width="15.1640625" customWidth="1"/>
    <col min="11522" max="11522" width="19.6640625" customWidth="1"/>
    <col min="11523" max="11523" width="13.1640625" bestFit="1" customWidth="1"/>
    <col min="11777" max="11777" width="15.1640625" customWidth="1"/>
    <col min="11778" max="11778" width="19.6640625" customWidth="1"/>
    <col min="11779" max="11779" width="13.1640625" bestFit="1" customWidth="1"/>
    <col min="12033" max="12033" width="15.1640625" customWidth="1"/>
    <col min="12034" max="12034" width="19.6640625" customWidth="1"/>
    <col min="12035" max="12035" width="13.1640625" bestFit="1" customWidth="1"/>
    <col min="12289" max="12289" width="15.1640625" customWidth="1"/>
    <col min="12290" max="12290" width="19.6640625" customWidth="1"/>
    <col min="12291" max="12291" width="13.1640625" bestFit="1" customWidth="1"/>
    <col min="12545" max="12545" width="15.1640625" customWidth="1"/>
    <col min="12546" max="12546" width="19.6640625" customWidth="1"/>
    <col min="12547" max="12547" width="13.1640625" bestFit="1" customWidth="1"/>
    <col min="12801" max="12801" width="15.1640625" customWidth="1"/>
    <col min="12802" max="12802" width="19.6640625" customWidth="1"/>
    <col min="12803" max="12803" width="13.1640625" bestFit="1" customWidth="1"/>
    <col min="13057" max="13057" width="15.1640625" customWidth="1"/>
    <col min="13058" max="13058" width="19.6640625" customWidth="1"/>
    <col min="13059" max="13059" width="13.1640625" bestFit="1" customWidth="1"/>
    <col min="13313" max="13313" width="15.1640625" customWidth="1"/>
    <col min="13314" max="13314" width="19.6640625" customWidth="1"/>
    <col min="13315" max="13315" width="13.1640625" bestFit="1" customWidth="1"/>
    <col min="13569" max="13569" width="15.1640625" customWidth="1"/>
    <col min="13570" max="13570" width="19.6640625" customWidth="1"/>
    <col min="13571" max="13571" width="13.1640625" bestFit="1" customWidth="1"/>
    <col min="13825" max="13825" width="15.1640625" customWidth="1"/>
    <col min="13826" max="13826" width="19.6640625" customWidth="1"/>
    <col min="13827" max="13827" width="13.1640625" bestFit="1" customWidth="1"/>
    <col min="14081" max="14081" width="15.1640625" customWidth="1"/>
    <col min="14082" max="14082" width="19.6640625" customWidth="1"/>
    <col min="14083" max="14083" width="13.1640625" bestFit="1" customWidth="1"/>
    <col min="14337" max="14337" width="15.1640625" customWidth="1"/>
    <col min="14338" max="14338" width="19.6640625" customWidth="1"/>
    <col min="14339" max="14339" width="13.1640625" bestFit="1" customWidth="1"/>
    <col min="14593" max="14593" width="15.1640625" customWidth="1"/>
    <col min="14594" max="14594" width="19.6640625" customWidth="1"/>
    <col min="14595" max="14595" width="13.1640625" bestFit="1" customWidth="1"/>
    <col min="14849" max="14849" width="15.1640625" customWidth="1"/>
    <col min="14850" max="14850" width="19.6640625" customWidth="1"/>
    <col min="14851" max="14851" width="13.1640625" bestFit="1" customWidth="1"/>
    <col min="15105" max="15105" width="15.1640625" customWidth="1"/>
    <col min="15106" max="15106" width="19.6640625" customWidth="1"/>
    <col min="15107" max="15107" width="13.1640625" bestFit="1" customWidth="1"/>
    <col min="15361" max="15361" width="15.1640625" customWidth="1"/>
    <col min="15362" max="15362" width="19.6640625" customWidth="1"/>
    <col min="15363" max="15363" width="13.1640625" bestFit="1" customWidth="1"/>
    <col min="15617" max="15617" width="15.1640625" customWidth="1"/>
    <col min="15618" max="15618" width="19.6640625" customWidth="1"/>
    <col min="15619" max="15619" width="13.1640625" bestFit="1" customWidth="1"/>
    <col min="15873" max="15873" width="15.1640625" customWidth="1"/>
    <col min="15874" max="15874" width="19.6640625" customWidth="1"/>
    <col min="15875" max="15875" width="13.1640625" bestFit="1" customWidth="1"/>
    <col min="16129" max="16129" width="15.1640625" customWidth="1"/>
    <col min="16130" max="16130" width="19.6640625" customWidth="1"/>
    <col min="16131" max="16131" width="13.1640625" bestFit="1" customWidth="1"/>
  </cols>
  <sheetData>
    <row r="1" spans="1:8" ht="15" x14ac:dyDescent="0.2">
      <c r="A1" s="37" t="s">
        <v>61</v>
      </c>
      <c r="B1" s="37"/>
      <c r="C1" s="37"/>
    </row>
    <row r="3" spans="1:8" ht="15" x14ac:dyDescent="0.2">
      <c r="A3" t="s">
        <v>395</v>
      </c>
      <c r="E3" s="16" t="s">
        <v>397</v>
      </c>
      <c r="G3" s="16" t="s">
        <v>358</v>
      </c>
    </row>
    <row r="4" spans="1:8" ht="14.25" x14ac:dyDescent="0.2">
      <c r="E4" s="9" t="s">
        <v>362</v>
      </c>
      <c r="G4" t="s">
        <v>398</v>
      </c>
      <c r="H4" s="35">
        <f>MATCH(10000,C6:C35,1)+1</f>
        <v>10</v>
      </c>
    </row>
    <row r="5" spans="1:8" x14ac:dyDescent="0.2">
      <c r="A5" s="9" t="s">
        <v>77</v>
      </c>
      <c r="B5" s="9" t="s">
        <v>79</v>
      </c>
      <c r="C5" s="9" t="s">
        <v>364</v>
      </c>
    </row>
    <row r="6" spans="1:8" ht="15" x14ac:dyDescent="0.25">
      <c r="A6" t="s">
        <v>365</v>
      </c>
      <c r="B6" s="10">
        <v>1175</v>
      </c>
      <c r="C6" s="10">
        <f>B6</f>
        <v>1175</v>
      </c>
      <c r="E6" s="21" t="s">
        <v>353</v>
      </c>
    </row>
    <row r="7" spans="1:8" x14ac:dyDescent="0.2">
      <c r="A7" t="s">
        <v>366</v>
      </c>
      <c r="B7" s="10">
        <v>842</v>
      </c>
      <c r="C7" s="10">
        <f>C6+B7</f>
        <v>2017</v>
      </c>
      <c r="E7" s="9" t="s">
        <v>363</v>
      </c>
    </row>
    <row r="8" spans="1:8" ht="18.75" x14ac:dyDescent="0.3">
      <c r="A8" t="s">
        <v>367</v>
      </c>
      <c r="B8" s="10">
        <v>1204</v>
      </c>
      <c r="C8" s="10">
        <f t="shared" ref="C8:C35" si="0">C7+B8</f>
        <v>3221</v>
      </c>
      <c r="E8" s="36" t="s">
        <v>413</v>
      </c>
    </row>
    <row r="9" spans="1:8" x14ac:dyDescent="0.2">
      <c r="A9" t="s">
        <v>368</v>
      </c>
      <c r="B9" s="10">
        <v>752</v>
      </c>
      <c r="C9" s="10">
        <f t="shared" si="0"/>
        <v>3973</v>
      </c>
    </row>
    <row r="10" spans="1:8" x14ac:dyDescent="0.2">
      <c r="A10" t="s">
        <v>369</v>
      </c>
      <c r="B10" s="10">
        <v>840</v>
      </c>
      <c r="C10" s="10">
        <f t="shared" si="0"/>
        <v>4813</v>
      </c>
    </row>
    <row r="11" spans="1:8" x14ac:dyDescent="0.2">
      <c r="A11" t="s">
        <v>370</v>
      </c>
      <c r="B11" s="10">
        <v>620</v>
      </c>
      <c r="C11" s="10">
        <f t="shared" si="0"/>
        <v>5433</v>
      </c>
    </row>
    <row r="12" spans="1:8" x14ac:dyDescent="0.2">
      <c r="A12" t="s">
        <v>371</v>
      </c>
      <c r="B12" s="10">
        <v>1380</v>
      </c>
      <c r="C12" s="10">
        <f t="shared" si="0"/>
        <v>6813</v>
      </c>
    </row>
    <row r="13" spans="1:8" x14ac:dyDescent="0.2">
      <c r="A13" t="s">
        <v>372</v>
      </c>
      <c r="B13" s="10">
        <v>1440</v>
      </c>
      <c r="C13" s="10">
        <f t="shared" si="0"/>
        <v>8253</v>
      </c>
    </row>
    <row r="14" spans="1:8" x14ac:dyDescent="0.2">
      <c r="A14" t="s">
        <v>373</v>
      </c>
      <c r="B14" s="10">
        <v>580</v>
      </c>
      <c r="C14" s="10">
        <f t="shared" si="0"/>
        <v>8833</v>
      </c>
    </row>
    <row r="15" spans="1:8" x14ac:dyDescent="0.2">
      <c r="A15" t="s">
        <v>374</v>
      </c>
      <c r="B15" s="10">
        <v>1344</v>
      </c>
      <c r="C15" s="10">
        <f t="shared" si="0"/>
        <v>10177</v>
      </c>
    </row>
    <row r="16" spans="1:8" x14ac:dyDescent="0.2">
      <c r="A16" t="s">
        <v>375</v>
      </c>
      <c r="B16" s="10">
        <v>1480</v>
      </c>
      <c r="C16" s="10">
        <f t="shared" si="0"/>
        <v>11657</v>
      </c>
    </row>
    <row r="17" spans="1:3" x14ac:dyDescent="0.2">
      <c r="A17" t="s">
        <v>376</v>
      </c>
      <c r="B17" s="10">
        <v>921</v>
      </c>
      <c r="C17" s="10">
        <f t="shared" si="0"/>
        <v>12578</v>
      </c>
    </row>
    <row r="18" spans="1:3" x14ac:dyDescent="0.2">
      <c r="A18" t="s">
        <v>377</v>
      </c>
      <c r="B18" s="10">
        <v>593</v>
      </c>
      <c r="C18" s="10">
        <f t="shared" si="0"/>
        <v>13171</v>
      </c>
    </row>
    <row r="19" spans="1:3" x14ac:dyDescent="0.2">
      <c r="A19" t="s">
        <v>378</v>
      </c>
      <c r="B19" s="10">
        <v>810</v>
      </c>
      <c r="C19" s="10">
        <f t="shared" si="0"/>
        <v>13981</v>
      </c>
    </row>
    <row r="20" spans="1:3" x14ac:dyDescent="0.2">
      <c r="A20" t="s">
        <v>379</v>
      </c>
      <c r="B20" s="10">
        <v>914</v>
      </c>
      <c r="C20" s="10">
        <f t="shared" si="0"/>
        <v>14895</v>
      </c>
    </row>
    <row r="21" spans="1:3" x14ac:dyDescent="0.2">
      <c r="A21" t="s">
        <v>380</v>
      </c>
      <c r="B21" s="10">
        <v>999</v>
      </c>
      <c r="C21" s="10">
        <f t="shared" si="0"/>
        <v>15894</v>
      </c>
    </row>
    <row r="22" spans="1:3" x14ac:dyDescent="0.2">
      <c r="A22" t="s">
        <v>381</v>
      </c>
      <c r="B22" s="10">
        <v>642</v>
      </c>
      <c r="C22" s="10">
        <f t="shared" si="0"/>
        <v>16536</v>
      </c>
    </row>
    <row r="23" spans="1:3" x14ac:dyDescent="0.2">
      <c r="A23" t="s">
        <v>382</v>
      </c>
      <c r="B23" s="10">
        <v>596</v>
      </c>
      <c r="C23" s="10">
        <f t="shared" si="0"/>
        <v>17132</v>
      </c>
    </row>
    <row r="24" spans="1:3" x14ac:dyDescent="0.2">
      <c r="A24" t="s">
        <v>383</v>
      </c>
      <c r="B24" s="10">
        <v>789</v>
      </c>
      <c r="C24" s="10">
        <f t="shared" si="0"/>
        <v>17921</v>
      </c>
    </row>
    <row r="25" spans="1:3" x14ac:dyDescent="0.2">
      <c r="A25" t="s">
        <v>384</v>
      </c>
      <c r="B25" s="10">
        <v>547</v>
      </c>
      <c r="C25" s="10">
        <f t="shared" si="0"/>
        <v>18468</v>
      </c>
    </row>
    <row r="26" spans="1:3" x14ac:dyDescent="0.2">
      <c r="A26" t="s">
        <v>385</v>
      </c>
      <c r="B26" s="10">
        <v>602</v>
      </c>
      <c r="C26" s="10">
        <f t="shared" si="0"/>
        <v>19070</v>
      </c>
    </row>
    <row r="27" spans="1:3" x14ac:dyDescent="0.2">
      <c r="A27" t="s">
        <v>386</v>
      </c>
      <c r="B27" s="10">
        <v>697</v>
      </c>
      <c r="C27" s="10">
        <f t="shared" si="0"/>
        <v>19767</v>
      </c>
    </row>
    <row r="28" spans="1:3" x14ac:dyDescent="0.2">
      <c r="A28" t="s">
        <v>387</v>
      </c>
      <c r="B28" s="10">
        <v>1401</v>
      </c>
      <c r="C28" s="10">
        <f t="shared" si="0"/>
        <v>21168</v>
      </c>
    </row>
    <row r="29" spans="1:3" x14ac:dyDescent="0.2">
      <c r="A29" t="s">
        <v>388</v>
      </c>
      <c r="B29" s="10">
        <v>1349</v>
      </c>
      <c r="C29" s="10">
        <f t="shared" si="0"/>
        <v>22517</v>
      </c>
    </row>
    <row r="30" spans="1:3" x14ac:dyDescent="0.2">
      <c r="A30" t="s">
        <v>389</v>
      </c>
      <c r="B30" s="10">
        <v>991</v>
      </c>
      <c r="C30" s="10">
        <f t="shared" si="0"/>
        <v>23508</v>
      </c>
    </row>
    <row r="31" spans="1:3" x14ac:dyDescent="0.2">
      <c r="A31" t="s">
        <v>390</v>
      </c>
      <c r="B31" s="10">
        <v>514</v>
      </c>
      <c r="C31" s="10">
        <f t="shared" si="0"/>
        <v>24022</v>
      </c>
    </row>
    <row r="32" spans="1:3" x14ac:dyDescent="0.2">
      <c r="A32" t="s">
        <v>391</v>
      </c>
      <c r="B32" s="10">
        <v>741</v>
      </c>
      <c r="C32" s="10">
        <f t="shared" si="0"/>
        <v>24763</v>
      </c>
    </row>
    <row r="33" spans="1:3" x14ac:dyDescent="0.2">
      <c r="A33" t="s">
        <v>392</v>
      </c>
      <c r="B33" s="10">
        <v>836</v>
      </c>
      <c r="C33" s="10">
        <f t="shared" si="0"/>
        <v>25599</v>
      </c>
    </row>
    <row r="34" spans="1:3" x14ac:dyDescent="0.2">
      <c r="A34" t="s">
        <v>393</v>
      </c>
      <c r="B34" s="10">
        <v>1205</v>
      </c>
      <c r="C34" s="10">
        <f t="shared" si="0"/>
        <v>26804</v>
      </c>
    </row>
    <row r="35" spans="1:3" x14ac:dyDescent="0.2">
      <c r="A35" t="s">
        <v>394</v>
      </c>
      <c r="B35" s="10">
        <v>761</v>
      </c>
      <c r="C35" s="10">
        <f t="shared" si="0"/>
        <v>27565</v>
      </c>
    </row>
  </sheetData>
  <mergeCells count="1">
    <mergeCell ref="A1:C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9"/>
  <sheetViews>
    <sheetView workbookViewId="0">
      <selection activeCell="H35" sqref="H35"/>
    </sheetView>
  </sheetViews>
  <sheetFormatPr baseColWidth="10" defaultColWidth="10.6640625" defaultRowHeight="12.75" x14ac:dyDescent="0.2"/>
  <cols>
    <col min="1" max="1" width="16" customWidth="1"/>
    <col min="257" max="257" width="16" customWidth="1"/>
    <col min="513" max="513" width="16" customWidth="1"/>
    <col min="769" max="769" width="16" customWidth="1"/>
    <col min="1025" max="1025" width="16" customWidth="1"/>
    <col min="1281" max="1281" width="16" customWidth="1"/>
    <col min="1537" max="1537" width="16" customWidth="1"/>
    <col min="1793" max="1793" width="16" customWidth="1"/>
    <col min="2049" max="2049" width="16" customWidth="1"/>
    <col min="2305" max="2305" width="16" customWidth="1"/>
    <col min="2561" max="2561" width="16" customWidth="1"/>
    <col min="2817" max="2817" width="16" customWidth="1"/>
    <col min="3073" max="3073" width="16" customWidth="1"/>
    <col min="3329" max="3329" width="16" customWidth="1"/>
    <col min="3585" max="3585" width="16" customWidth="1"/>
    <col min="3841" max="3841" width="16" customWidth="1"/>
    <col min="4097" max="4097" width="16" customWidth="1"/>
    <col min="4353" max="4353" width="16" customWidth="1"/>
    <col min="4609" max="4609" width="16" customWidth="1"/>
    <col min="4865" max="4865" width="16" customWidth="1"/>
    <col min="5121" max="5121" width="16" customWidth="1"/>
    <col min="5377" max="5377" width="16" customWidth="1"/>
    <col min="5633" max="5633" width="16" customWidth="1"/>
    <col min="5889" max="5889" width="16" customWidth="1"/>
    <col min="6145" max="6145" width="16" customWidth="1"/>
    <col min="6401" max="6401" width="16" customWidth="1"/>
    <col min="6657" max="6657" width="16" customWidth="1"/>
    <col min="6913" max="6913" width="16" customWidth="1"/>
    <col min="7169" max="7169" width="16" customWidth="1"/>
    <col min="7425" max="7425" width="16" customWidth="1"/>
    <col min="7681" max="7681" width="16" customWidth="1"/>
    <col min="7937" max="7937" width="16" customWidth="1"/>
    <col min="8193" max="8193" width="16" customWidth="1"/>
    <col min="8449" max="8449" width="16" customWidth="1"/>
    <col min="8705" max="8705" width="16" customWidth="1"/>
    <col min="8961" max="8961" width="16" customWidth="1"/>
    <col min="9217" max="9217" width="16" customWidth="1"/>
    <col min="9473" max="9473" width="16" customWidth="1"/>
    <col min="9729" max="9729" width="16" customWidth="1"/>
    <col min="9985" max="9985" width="16" customWidth="1"/>
    <col min="10241" max="10241" width="16" customWidth="1"/>
    <col min="10497" max="10497" width="16" customWidth="1"/>
    <col min="10753" max="10753" width="16" customWidth="1"/>
    <col min="11009" max="11009" width="16" customWidth="1"/>
    <col min="11265" max="11265" width="16" customWidth="1"/>
    <col min="11521" max="11521" width="16" customWidth="1"/>
    <col min="11777" max="11777" width="16" customWidth="1"/>
    <col min="12033" max="12033" width="16" customWidth="1"/>
    <col min="12289" max="12289" width="16" customWidth="1"/>
    <col min="12545" max="12545" width="16" customWidth="1"/>
    <col min="12801" max="12801" width="16" customWidth="1"/>
    <col min="13057" max="13057" width="16" customWidth="1"/>
    <col min="13313" max="13313" width="16" customWidth="1"/>
    <col min="13569" max="13569" width="16" customWidth="1"/>
    <col min="13825" max="13825" width="16" customWidth="1"/>
    <col min="14081" max="14081" width="16" customWidth="1"/>
    <col min="14337" max="14337" width="16" customWidth="1"/>
    <col min="14593" max="14593" width="16" customWidth="1"/>
    <col min="14849" max="14849" width="16" customWidth="1"/>
    <col min="15105" max="15105" width="16" customWidth="1"/>
    <col min="15361" max="15361" width="16" customWidth="1"/>
    <col min="15617" max="15617" width="16" customWidth="1"/>
    <col min="15873" max="15873" width="16" customWidth="1"/>
    <col min="16129" max="16129" width="16" customWidth="1"/>
  </cols>
  <sheetData>
    <row r="1" spans="1:10" ht="15" x14ac:dyDescent="0.2">
      <c r="A1" s="28" t="s">
        <v>76</v>
      </c>
      <c r="B1" s="28"/>
      <c r="C1" s="28"/>
    </row>
    <row r="4" spans="1:10" x14ac:dyDescent="0.2">
      <c r="A4" s="9" t="s">
        <v>77</v>
      </c>
      <c r="B4" s="9" t="s">
        <v>78</v>
      </c>
      <c r="C4" s="9" t="s">
        <v>79</v>
      </c>
    </row>
    <row r="5" spans="1:10" ht="15" x14ac:dyDescent="0.2">
      <c r="A5">
        <v>1</v>
      </c>
      <c r="B5" t="s">
        <v>80</v>
      </c>
      <c r="C5">
        <v>1704</v>
      </c>
      <c r="E5" s="16" t="s">
        <v>81</v>
      </c>
    </row>
    <row r="6" spans="1:10" x14ac:dyDescent="0.2">
      <c r="A6">
        <v>2</v>
      </c>
      <c r="B6" t="s">
        <v>82</v>
      </c>
      <c r="C6">
        <v>4458</v>
      </c>
    </row>
    <row r="7" spans="1:10" x14ac:dyDescent="0.2">
      <c r="A7">
        <v>3</v>
      </c>
      <c r="B7" t="s">
        <v>83</v>
      </c>
      <c r="C7">
        <v>4835</v>
      </c>
    </row>
    <row r="8" spans="1:10" x14ac:dyDescent="0.2">
      <c r="A8">
        <v>4</v>
      </c>
      <c r="B8" t="s">
        <v>84</v>
      </c>
      <c r="C8">
        <v>1605</v>
      </c>
      <c r="J8" s="9" t="s">
        <v>85</v>
      </c>
    </row>
    <row r="9" spans="1:10" x14ac:dyDescent="0.2">
      <c r="A9">
        <v>5</v>
      </c>
      <c r="B9" t="s">
        <v>86</v>
      </c>
      <c r="C9">
        <v>1079</v>
      </c>
      <c r="J9" s="9" t="s">
        <v>87</v>
      </c>
    </row>
    <row r="10" spans="1:10" x14ac:dyDescent="0.2">
      <c r="A10">
        <v>6</v>
      </c>
      <c r="B10" t="s">
        <v>88</v>
      </c>
      <c r="C10">
        <v>3945</v>
      </c>
      <c r="J10" s="9" t="s">
        <v>89</v>
      </c>
    </row>
    <row r="11" spans="1:10" x14ac:dyDescent="0.2">
      <c r="A11">
        <v>7</v>
      </c>
      <c r="B11" t="s">
        <v>90</v>
      </c>
      <c r="C11">
        <v>2444</v>
      </c>
    </row>
    <row r="12" spans="1:10" x14ac:dyDescent="0.2">
      <c r="A12">
        <v>8</v>
      </c>
      <c r="B12" t="s">
        <v>91</v>
      </c>
      <c r="C12">
        <v>872</v>
      </c>
    </row>
    <row r="13" spans="1:10" x14ac:dyDescent="0.2">
      <c r="A13">
        <v>9</v>
      </c>
      <c r="B13" t="s">
        <v>92</v>
      </c>
      <c r="C13">
        <v>1545</v>
      </c>
    </row>
    <row r="14" spans="1:10" x14ac:dyDescent="0.2">
      <c r="A14">
        <v>10</v>
      </c>
      <c r="B14" t="s">
        <v>93</v>
      </c>
      <c r="C14">
        <v>2635</v>
      </c>
    </row>
    <row r="15" spans="1:10" x14ac:dyDescent="0.2">
      <c r="A15">
        <v>11</v>
      </c>
      <c r="B15" t="s">
        <v>94</v>
      </c>
      <c r="C15">
        <v>2377</v>
      </c>
    </row>
    <row r="16" spans="1:10" x14ac:dyDescent="0.2">
      <c r="A16">
        <v>12</v>
      </c>
      <c r="B16" t="s">
        <v>95</v>
      </c>
      <c r="C16">
        <v>3626</v>
      </c>
    </row>
    <row r="17" spans="1:8" x14ac:dyDescent="0.2">
      <c r="A17">
        <v>13</v>
      </c>
      <c r="B17" t="s">
        <v>96</v>
      </c>
      <c r="C17">
        <v>1029</v>
      </c>
    </row>
    <row r="18" spans="1:8" ht="15" x14ac:dyDescent="0.2">
      <c r="A18">
        <v>14</v>
      </c>
      <c r="B18" t="s">
        <v>97</v>
      </c>
      <c r="C18">
        <v>3511</v>
      </c>
      <c r="E18" s="16" t="s">
        <v>16</v>
      </c>
    </row>
    <row r="19" spans="1:8" x14ac:dyDescent="0.2">
      <c r="A19">
        <v>15</v>
      </c>
      <c r="B19" t="s">
        <v>98</v>
      </c>
      <c r="C19">
        <v>4803</v>
      </c>
    </row>
    <row r="20" spans="1:8" x14ac:dyDescent="0.2">
      <c r="A20">
        <v>16</v>
      </c>
      <c r="B20" t="s">
        <v>99</v>
      </c>
      <c r="C20">
        <v>2583</v>
      </c>
      <c r="E20" t="s">
        <v>100</v>
      </c>
      <c r="F20">
        <f>MATCH(F21,$C$5:$C$269,0)</f>
        <v>177</v>
      </c>
      <c r="H20" t="s">
        <v>101</v>
      </c>
    </row>
    <row r="21" spans="1:8" x14ac:dyDescent="0.2">
      <c r="A21">
        <v>17</v>
      </c>
      <c r="B21" t="s">
        <v>102</v>
      </c>
      <c r="C21">
        <v>3045</v>
      </c>
      <c r="E21" t="s">
        <v>103</v>
      </c>
      <c r="F21">
        <f>MAX(C5:C269)</f>
        <v>4979</v>
      </c>
      <c r="H21" t="str">
        <f>VLOOKUP(F20,IDdeProductos,2)</f>
        <v>eqg</v>
      </c>
    </row>
    <row r="22" spans="1:8" x14ac:dyDescent="0.2">
      <c r="A22">
        <v>18</v>
      </c>
      <c r="B22" t="s">
        <v>104</v>
      </c>
      <c r="C22">
        <v>2624</v>
      </c>
    </row>
    <row r="23" spans="1:8" x14ac:dyDescent="0.2">
      <c r="A23">
        <v>19</v>
      </c>
      <c r="B23" t="s">
        <v>105</v>
      </c>
      <c r="C23">
        <v>3826</v>
      </c>
    </row>
    <row r="24" spans="1:8" x14ac:dyDescent="0.2">
      <c r="A24">
        <v>20</v>
      </c>
      <c r="B24" t="s">
        <v>106</v>
      </c>
      <c r="C24">
        <v>3377</v>
      </c>
    </row>
    <row r="25" spans="1:8" x14ac:dyDescent="0.2">
      <c r="A25">
        <v>21</v>
      </c>
      <c r="B25" t="s">
        <v>107</v>
      </c>
      <c r="C25">
        <v>4885</v>
      </c>
    </row>
    <row r="26" spans="1:8" x14ac:dyDescent="0.2">
      <c r="A26">
        <v>22</v>
      </c>
      <c r="B26" t="s">
        <v>108</v>
      </c>
      <c r="C26">
        <v>2370</v>
      </c>
    </row>
    <row r="27" spans="1:8" x14ac:dyDescent="0.2">
      <c r="A27">
        <v>23</v>
      </c>
      <c r="B27" t="s">
        <v>109</v>
      </c>
      <c r="C27">
        <v>3441</v>
      </c>
    </row>
    <row r="28" spans="1:8" x14ac:dyDescent="0.2">
      <c r="A28">
        <v>24</v>
      </c>
      <c r="B28" t="s">
        <v>110</v>
      </c>
      <c r="C28">
        <v>2011</v>
      </c>
    </row>
    <row r="29" spans="1:8" x14ac:dyDescent="0.2">
      <c r="A29">
        <v>25</v>
      </c>
      <c r="B29" t="s">
        <v>111</v>
      </c>
      <c r="C29">
        <v>4730</v>
      </c>
    </row>
    <row r="30" spans="1:8" x14ac:dyDescent="0.2">
      <c r="A30">
        <v>26</v>
      </c>
      <c r="B30" t="s">
        <v>112</v>
      </c>
      <c r="C30">
        <v>3202</v>
      </c>
    </row>
    <row r="31" spans="1:8" x14ac:dyDescent="0.2">
      <c r="A31">
        <v>27</v>
      </c>
      <c r="B31" t="s">
        <v>113</v>
      </c>
      <c r="C31">
        <v>4654</v>
      </c>
    </row>
    <row r="32" spans="1:8" x14ac:dyDescent="0.2">
      <c r="A32">
        <v>28</v>
      </c>
      <c r="B32" t="s">
        <v>114</v>
      </c>
      <c r="C32">
        <v>923</v>
      </c>
    </row>
    <row r="33" spans="1:3" x14ac:dyDescent="0.2">
      <c r="A33">
        <v>29</v>
      </c>
      <c r="B33" t="s">
        <v>115</v>
      </c>
      <c r="C33">
        <v>4419</v>
      </c>
    </row>
    <row r="34" spans="1:3" x14ac:dyDescent="0.2">
      <c r="A34">
        <v>30</v>
      </c>
      <c r="B34" t="s">
        <v>116</v>
      </c>
      <c r="C34">
        <v>1541</v>
      </c>
    </row>
    <row r="35" spans="1:3" x14ac:dyDescent="0.2">
      <c r="A35">
        <v>31</v>
      </c>
      <c r="B35" t="s">
        <v>117</v>
      </c>
      <c r="C35">
        <v>3397</v>
      </c>
    </row>
    <row r="36" spans="1:3" x14ac:dyDescent="0.2">
      <c r="A36">
        <v>32</v>
      </c>
      <c r="B36" t="s">
        <v>118</v>
      </c>
      <c r="C36">
        <v>1783</v>
      </c>
    </row>
    <row r="37" spans="1:3" x14ac:dyDescent="0.2">
      <c r="A37">
        <v>33</v>
      </c>
      <c r="B37" t="s">
        <v>119</v>
      </c>
      <c r="C37">
        <v>2369</v>
      </c>
    </row>
    <row r="38" spans="1:3" x14ac:dyDescent="0.2">
      <c r="A38">
        <v>34</v>
      </c>
      <c r="B38" t="s">
        <v>120</v>
      </c>
      <c r="C38">
        <v>2477</v>
      </c>
    </row>
    <row r="39" spans="1:3" x14ac:dyDescent="0.2">
      <c r="A39">
        <v>35</v>
      </c>
      <c r="B39" t="s">
        <v>121</v>
      </c>
      <c r="C39">
        <v>3134</v>
      </c>
    </row>
    <row r="40" spans="1:3" x14ac:dyDescent="0.2">
      <c r="A40">
        <v>36</v>
      </c>
      <c r="B40" t="s">
        <v>122</v>
      </c>
      <c r="C40">
        <v>4192</v>
      </c>
    </row>
    <row r="41" spans="1:3" x14ac:dyDescent="0.2">
      <c r="A41">
        <v>37</v>
      </c>
      <c r="B41" t="s">
        <v>123</v>
      </c>
      <c r="C41">
        <v>3864</v>
      </c>
    </row>
    <row r="42" spans="1:3" x14ac:dyDescent="0.2">
      <c r="A42">
        <v>38</v>
      </c>
      <c r="B42" t="s">
        <v>124</v>
      </c>
      <c r="C42">
        <v>4469</v>
      </c>
    </row>
    <row r="43" spans="1:3" x14ac:dyDescent="0.2">
      <c r="A43">
        <v>39</v>
      </c>
      <c r="B43" t="s">
        <v>125</v>
      </c>
      <c r="C43">
        <v>3113</v>
      </c>
    </row>
    <row r="44" spans="1:3" x14ac:dyDescent="0.2">
      <c r="A44">
        <v>40</v>
      </c>
      <c r="B44" t="s">
        <v>126</v>
      </c>
      <c r="C44">
        <v>4273</v>
      </c>
    </row>
    <row r="45" spans="1:3" x14ac:dyDescent="0.2">
      <c r="A45">
        <v>41</v>
      </c>
      <c r="B45" t="s">
        <v>127</v>
      </c>
      <c r="C45">
        <v>3062</v>
      </c>
    </row>
    <row r="46" spans="1:3" x14ac:dyDescent="0.2">
      <c r="A46">
        <v>42</v>
      </c>
      <c r="B46" t="s">
        <v>128</v>
      </c>
      <c r="C46">
        <v>1871</v>
      </c>
    </row>
    <row r="47" spans="1:3" x14ac:dyDescent="0.2">
      <c r="A47">
        <v>43</v>
      </c>
      <c r="B47" t="s">
        <v>129</v>
      </c>
      <c r="C47">
        <v>3822</v>
      </c>
    </row>
    <row r="48" spans="1:3" x14ac:dyDescent="0.2">
      <c r="A48">
        <v>44</v>
      </c>
      <c r="B48" t="s">
        <v>130</v>
      </c>
      <c r="C48">
        <v>853</v>
      </c>
    </row>
    <row r="49" spans="1:3" x14ac:dyDescent="0.2">
      <c r="A49">
        <v>45</v>
      </c>
      <c r="B49" t="s">
        <v>131</v>
      </c>
      <c r="C49">
        <v>4502</v>
      </c>
    </row>
    <row r="50" spans="1:3" x14ac:dyDescent="0.2">
      <c r="A50">
        <v>46</v>
      </c>
      <c r="B50" t="s">
        <v>132</v>
      </c>
      <c r="C50">
        <v>3087</v>
      </c>
    </row>
    <row r="51" spans="1:3" x14ac:dyDescent="0.2">
      <c r="A51">
        <v>47</v>
      </c>
      <c r="B51" t="s">
        <v>133</v>
      </c>
      <c r="C51">
        <v>2322</v>
      </c>
    </row>
    <row r="52" spans="1:3" x14ac:dyDescent="0.2">
      <c r="A52">
        <v>48</v>
      </c>
      <c r="B52" t="s">
        <v>134</v>
      </c>
      <c r="C52">
        <v>2474</v>
      </c>
    </row>
    <row r="53" spans="1:3" x14ac:dyDescent="0.2">
      <c r="A53">
        <v>49</v>
      </c>
      <c r="B53" t="s">
        <v>135</v>
      </c>
      <c r="C53">
        <v>2730</v>
      </c>
    </row>
    <row r="54" spans="1:3" x14ac:dyDescent="0.2">
      <c r="A54">
        <v>50</v>
      </c>
      <c r="B54" t="s">
        <v>136</v>
      </c>
      <c r="C54">
        <v>820</v>
      </c>
    </row>
    <row r="55" spans="1:3" x14ac:dyDescent="0.2">
      <c r="A55">
        <v>51</v>
      </c>
      <c r="B55" t="s">
        <v>137</v>
      </c>
      <c r="C55">
        <v>3019</v>
      </c>
    </row>
    <row r="56" spans="1:3" x14ac:dyDescent="0.2">
      <c r="A56">
        <v>52</v>
      </c>
      <c r="B56" t="s">
        <v>138</v>
      </c>
      <c r="C56">
        <v>2786</v>
      </c>
    </row>
    <row r="57" spans="1:3" x14ac:dyDescent="0.2">
      <c r="A57">
        <v>53</v>
      </c>
      <c r="B57" t="s">
        <v>139</v>
      </c>
      <c r="C57">
        <v>2228</v>
      </c>
    </row>
    <row r="58" spans="1:3" x14ac:dyDescent="0.2">
      <c r="A58">
        <v>54</v>
      </c>
      <c r="B58" t="s">
        <v>140</v>
      </c>
      <c r="C58">
        <v>4850</v>
      </c>
    </row>
    <row r="59" spans="1:3" x14ac:dyDescent="0.2">
      <c r="A59">
        <v>55</v>
      </c>
      <c r="B59" t="s">
        <v>141</v>
      </c>
      <c r="C59">
        <v>4172</v>
      </c>
    </row>
    <row r="60" spans="1:3" x14ac:dyDescent="0.2">
      <c r="A60">
        <v>56</v>
      </c>
      <c r="B60" t="s">
        <v>142</v>
      </c>
      <c r="C60">
        <v>1044</v>
      </c>
    </row>
    <row r="61" spans="1:3" x14ac:dyDescent="0.2">
      <c r="A61">
        <v>57</v>
      </c>
      <c r="B61" t="s">
        <v>143</v>
      </c>
      <c r="C61">
        <v>4638</v>
      </c>
    </row>
    <row r="62" spans="1:3" x14ac:dyDescent="0.2">
      <c r="A62">
        <v>58</v>
      </c>
      <c r="B62" t="s">
        <v>144</v>
      </c>
      <c r="C62">
        <v>1956</v>
      </c>
    </row>
    <row r="63" spans="1:3" x14ac:dyDescent="0.2">
      <c r="A63">
        <v>59</v>
      </c>
      <c r="B63" t="s">
        <v>145</v>
      </c>
      <c r="C63">
        <v>1559</v>
      </c>
    </row>
    <row r="64" spans="1:3" x14ac:dyDescent="0.2">
      <c r="A64">
        <v>60</v>
      </c>
      <c r="B64" t="s">
        <v>146</v>
      </c>
      <c r="C64">
        <v>841</v>
      </c>
    </row>
    <row r="65" spans="1:3" x14ac:dyDescent="0.2">
      <c r="A65">
        <v>61</v>
      </c>
      <c r="B65" t="s">
        <v>147</v>
      </c>
      <c r="C65">
        <v>1716</v>
      </c>
    </row>
    <row r="66" spans="1:3" x14ac:dyDescent="0.2">
      <c r="A66">
        <v>62</v>
      </c>
      <c r="B66" t="s">
        <v>148</v>
      </c>
      <c r="C66">
        <v>1916</v>
      </c>
    </row>
    <row r="67" spans="1:3" x14ac:dyDescent="0.2">
      <c r="A67">
        <v>63</v>
      </c>
      <c r="B67" t="s">
        <v>149</v>
      </c>
      <c r="C67">
        <v>2474</v>
      </c>
    </row>
    <row r="68" spans="1:3" x14ac:dyDescent="0.2">
      <c r="A68">
        <v>64</v>
      </c>
      <c r="B68" t="s">
        <v>150</v>
      </c>
      <c r="C68">
        <v>3423</v>
      </c>
    </row>
    <row r="69" spans="1:3" x14ac:dyDescent="0.2">
      <c r="A69">
        <v>65</v>
      </c>
      <c r="B69" t="s">
        <v>151</v>
      </c>
      <c r="C69">
        <v>3655</v>
      </c>
    </row>
    <row r="70" spans="1:3" x14ac:dyDescent="0.2">
      <c r="A70">
        <v>66</v>
      </c>
      <c r="B70" t="s">
        <v>152</v>
      </c>
      <c r="C70">
        <v>3714</v>
      </c>
    </row>
    <row r="71" spans="1:3" x14ac:dyDescent="0.2">
      <c r="A71">
        <v>67</v>
      </c>
      <c r="B71" t="s">
        <v>153</v>
      </c>
      <c r="C71">
        <v>1299</v>
      </c>
    </row>
    <row r="72" spans="1:3" x14ac:dyDescent="0.2">
      <c r="A72">
        <v>68</v>
      </c>
      <c r="B72" t="s">
        <v>154</v>
      </c>
      <c r="C72">
        <v>3393</v>
      </c>
    </row>
    <row r="73" spans="1:3" x14ac:dyDescent="0.2">
      <c r="A73">
        <v>69</v>
      </c>
      <c r="B73" t="s">
        <v>155</v>
      </c>
      <c r="C73">
        <v>3943</v>
      </c>
    </row>
    <row r="74" spans="1:3" x14ac:dyDescent="0.2">
      <c r="A74">
        <v>70</v>
      </c>
      <c r="B74" t="s">
        <v>156</v>
      </c>
      <c r="C74">
        <v>4667</v>
      </c>
    </row>
    <row r="75" spans="1:3" x14ac:dyDescent="0.2">
      <c r="A75">
        <v>71</v>
      </c>
      <c r="B75" t="s">
        <v>157</v>
      </c>
      <c r="C75">
        <v>3729</v>
      </c>
    </row>
    <row r="76" spans="1:3" x14ac:dyDescent="0.2">
      <c r="A76">
        <v>72</v>
      </c>
      <c r="B76" t="s">
        <v>158</v>
      </c>
      <c r="C76">
        <v>4723</v>
      </c>
    </row>
    <row r="77" spans="1:3" x14ac:dyDescent="0.2">
      <c r="A77">
        <v>73</v>
      </c>
      <c r="B77" t="s">
        <v>159</v>
      </c>
      <c r="C77">
        <v>2877</v>
      </c>
    </row>
    <row r="78" spans="1:3" x14ac:dyDescent="0.2">
      <c r="A78">
        <v>74</v>
      </c>
      <c r="B78" t="s">
        <v>160</v>
      </c>
      <c r="C78">
        <v>2195</v>
      </c>
    </row>
    <row r="79" spans="1:3" x14ac:dyDescent="0.2">
      <c r="A79">
        <v>75</v>
      </c>
      <c r="B79" t="s">
        <v>161</v>
      </c>
      <c r="C79">
        <v>4273</v>
      </c>
    </row>
    <row r="80" spans="1:3" x14ac:dyDescent="0.2">
      <c r="A80">
        <v>76</v>
      </c>
      <c r="B80" t="s">
        <v>162</v>
      </c>
      <c r="C80">
        <v>2018</v>
      </c>
    </row>
    <row r="81" spans="1:3" x14ac:dyDescent="0.2">
      <c r="A81">
        <v>77</v>
      </c>
      <c r="B81" t="s">
        <v>163</v>
      </c>
      <c r="C81">
        <v>2222</v>
      </c>
    </row>
    <row r="82" spans="1:3" x14ac:dyDescent="0.2">
      <c r="A82">
        <v>78</v>
      </c>
      <c r="B82" t="s">
        <v>164</v>
      </c>
      <c r="C82">
        <v>2254</v>
      </c>
    </row>
    <row r="83" spans="1:3" x14ac:dyDescent="0.2">
      <c r="A83">
        <v>79</v>
      </c>
      <c r="B83" t="s">
        <v>165</v>
      </c>
      <c r="C83">
        <v>3708</v>
      </c>
    </row>
    <row r="84" spans="1:3" x14ac:dyDescent="0.2">
      <c r="A84">
        <v>80</v>
      </c>
      <c r="B84" t="s">
        <v>166</v>
      </c>
      <c r="C84">
        <v>649</v>
      </c>
    </row>
    <row r="85" spans="1:3" x14ac:dyDescent="0.2">
      <c r="A85">
        <v>81</v>
      </c>
      <c r="B85" t="s">
        <v>167</v>
      </c>
      <c r="C85">
        <v>4683</v>
      </c>
    </row>
    <row r="86" spans="1:3" x14ac:dyDescent="0.2">
      <c r="A86">
        <v>82</v>
      </c>
      <c r="B86" t="s">
        <v>168</v>
      </c>
      <c r="C86">
        <v>3224</v>
      </c>
    </row>
    <row r="87" spans="1:3" x14ac:dyDescent="0.2">
      <c r="A87">
        <v>83</v>
      </c>
      <c r="B87" t="s">
        <v>169</v>
      </c>
      <c r="C87">
        <v>2523</v>
      </c>
    </row>
    <row r="88" spans="1:3" x14ac:dyDescent="0.2">
      <c r="A88">
        <v>84</v>
      </c>
      <c r="B88" t="s">
        <v>170</v>
      </c>
      <c r="C88">
        <v>1359</v>
      </c>
    </row>
    <row r="89" spans="1:3" x14ac:dyDescent="0.2">
      <c r="A89">
        <v>85</v>
      </c>
      <c r="B89" t="s">
        <v>171</v>
      </c>
      <c r="C89">
        <v>3337</v>
      </c>
    </row>
    <row r="90" spans="1:3" x14ac:dyDescent="0.2">
      <c r="A90">
        <v>86</v>
      </c>
      <c r="B90" t="s">
        <v>172</v>
      </c>
      <c r="C90">
        <v>3610</v>
      </c>
    </row>
    <row r="91" spans="1:3" x14ac:dyDescent="0.2">
      <c r="A91">
        <v>87</v>
      </c>
      <c r="B91" t="s">
        <v>173</v>
      </c>
      <c r="C91">
        <v>2402</v>
      </c>
    </row>
    <row r="92" spans="1:3" x14ac:dyDescent="0.2">
      <c r="A92">
        <v>88</v>
      </c>
      <c r="B92" t="s">
        <v>174</v>
      </c>
      <c r="C92">
        <v>1155</v>
      </c>
    </row>
    <row r="93" spans="1:3" x14ac:dyDescent="0.2">
      <c r="A93">
        <v>89</v>
      </c>
      <c r="B93" t="s">
        <v>175</v>
      </c>
      <c r="C93">
        <v>3536</v>
      </c>
    </row>
    <row r="94" spans="1:3" x14ac:dyDescent="0.2">
      <c r="A94">
        <v>90</v>
      </c>
      <c r="B94" t="s">
        <v>176</v>
      </c>
      <c r="C94">
        <v>3705</v>
      </c>
    </row>
    <row r="95" spans="1:3" x14ac:dyDescent="0.2">
      <c r="A95">
        <v>91</v>
      </c>
      <c r="B95" t="s">
        <v>177</v>
      </c>
      <c r="C95">
        <v>2294</v>
      </c>
    </row>
    <row r="96" spans="1:3" x14ac:dyDescent="0.2">
      <c r="A96">
        <v>92</v>
      </c>
      <c r="B96" t="s">
        <v>178</v>
      </c>
      <c r="C96">
        <v>3401</v>
      </c>
    </row>
    <row r="97" spans="1:3" x14ac:dyDescent="0.2">
      <c r="A97">
        <v>93</v>
      </c>
      <c r="B97" t="s">
        <v>179</v>
      </c>
      <c r="C97">
        <v>1648</v>
      </c>
    </row>
    <row r="98" spans="1:3" x14ac:dyDescent="0.2">
      <c r="A98">
        <v>94</v>
      </c>
      <c r="B98" t="s">
        <v>180</v>
      </c>
      <c r="C98">
        <v>4004</v>
      </c>
    </row>
    <row r="99" spans="1:3" x14ac:dyDescent="0.2">
      <c r="A99">
        <v>95</v>
      </c>
      <c r="B99" t="s">
        <v>181</v>
      </c>
      <c r="C99">
        <v>709</v>
      </c>
    </row>
    <row r="100" spans="1:3" x14ac:dyDescent="0.2">
      <c r="A100">
        <v>96</v>
      </c>
      <c r="B100" t="s">
        <v>182</v>
      </c>
      <c r="C100">
        <v>858</v>
      </c>
    </row>
    <row r="101" spans="1:3" x14ac:dyDescent="0.2">
      <c r="A101">
        <v>97</v>
      </c>
      <c r="B101" t="s">
        <v>183</v>
      </c>
      <c r="C101">
        <v>2275</v>
      </c>
    </row>
    <row r="102" spans="1:3" x14ac:dyDescent="0.2">
      <c r="A102">
        <v>98</v>
      </c>
      <c r="B102" t="s">
        <v>184</v>
      </c>
      <c r="C102">
        <v>2811</v>
      </c>
    </row>
    <row r="103" spans="1:3" x14ac:dyDescent="0.2">
      <c r="A103">
        <v>99</v>
      </c>
      <c r="B103" t="s">
        <v>185</v>
      </c>
      <c r="C103">
        <v>4781</v>
      </c>
    </row>
    <row r="104" spans="1:3" x14ac:dyDescent="0.2">
      <c r="A104">
        <v>100</v>
      </c>
      <c r="B104" t="s">
        <v>186</v>
      </c>
      <c r="C104">
        <v>2011</v>
      </c>
    </row>
    <row r="105" spans="1:3" x14ac:dyDescent="0.2">
      <c r="A105">
        <v>101</v>
      </c>
      <c r="B105" t="s">
        <v>187</v>
      </c>
      <c r="C105">
        <v>3845</v>
      </c>
    </row>
    <row r="106" spans="1:3" x14ac:dyDescent="0.2">
      <c r="A106">
        <v>102</v>
      </c>
      <c r="B106" t="s">
        <v>188</v>
      </c>
      <c r="C106">
        <v>2398</v>
      </c>
    </row>
    <row r="107" spans="1:3" x14ac:dyDescent="0.2">
      <c r="A107">
        <v>103</v>
      </c>
      <c r="B107" t="s">
        <v>189</v>
      </c>
      <c r="C107">
        <v>1274</v>
      </c>
    </row>
    <row r="108" spans="1:3" x14ac:dyDescent="0.2">
      <c r="A108">
        <v>104</v>
      </c>
      <c r="B108" t="s">
        <v>190</v>
      </c>
      <c r="C108">
        <v>1050</v>
      </c>
    </row>
    <row r="109" spans="1:3" x14ac:dyDescent="0.2">
      <c r="A109">
        <v>105</v>
      </c>
      <c r="B109" t="s">
        <v>191</v>
      </c>
      <c r="C109">
        <v>615</v>
      </c>
    </row>
    <row r="110" spans="1:3" x14ac:dyDescent="0.2">
      <c r="A110">
        <v>106</v>
      </c>
      <c r="B110" t="s">
        <v>192</v>
      </c>
      <c r="C110">
        <v>1050</v>
      </c>
    </row>
    <row r="111" spans="1:3" x14ac:dyDescent="0.2">
      <c r="A111">
        <v>107</v>
      </c>
      <c r="B111" t="s">
        <v>193</v>
      </c>
      <c r="C111">
        <v>2233</v>
      </c>
    </row>
    <row r="112" spans="1:3" x14ac:dyDescent="0.2">
      <c r="A112">
        <v>108</v>
      </c>
      <c r="B112" t="s">
        <v>194</v>
      </c>
      <c r="C112">
        <v>856</v>
      </c>
    </row>
    <row r="113" spans="1:3" x14ac:dyDescent="0.2">
      <c r="A113">
        <v>109</v>
      </c>
      <c r="B113" t="s">
        <v>195</v>
      </c>
      <c r="C113">
        <v>935</v>
      </c>
    </row>
    <row r="114" spans="1:3" x14ac:dyDescent="0.2">
      <c r="A114">
        <v>110</v>
      </c>
      <c r="B114" t="s">
        <v>196</v>
      </c>
      <c r="C114">
        <v>1014</v>
      </c>
    </row>
    <row r="115" spans="1:3" x14ac:dyDescent="0.2">
      <c r="A115">
        <v>111</v>
      </c>
      <c r="B115" t="s">
        <v>197</v>
      </c>
      <c r="C115">
        <v>2255</v>
      </c>
    </row>
    <row r="116" spans="1:3" x14ac:dyDescent="0.2">
      <c r="A116">
        <v>112</v>
      </c>
      <c r="B116" t="s">
        <v>198</v>
      </c>
      <c r="C116">
        <v>4629</v>
      </c>
    </row>
    <row r="117" spans="1:3" x14ac:dyDescent="0.2">
      <c r="A117">
        <v>113</v>
      </c>
      <c r="B117" t="s">
        <v>199</v>
      </c>
      <c r="C117">
        <v>4564</v>
      </c>
    </row>
    <row r="118" spans="1:3" x14ac:dyDescent="0.2">
      <c r="A118">
        <v>114</v>
      </c>
      <c r="B118" t="s">
        <v>200</v>
      </c>
      <c r="C118">
        <v>4815</v>
      </c>
    </row>
    <row r="119" spans="1:3" x14ac:dyDescent="0.2">
      <c r="A119">
        <v>115</v>
      </c>
      <c r="B119" t="s">
        <v>201</v>
      </c>
      <c r="C119">
        <v>2232</v>
      </c>
    </row>
    <row r="120" spans="1:3" x14ac:dyDescent="0.2">
      <c r="A120">
        <v>116</v>
      </c>
      <c r="B120" t="s">
        <v>202</v>
      </c>
      <c r="C120">
        <v>1475</v>
      </c>
    </row>
    <row r="121" spans="1:3" x14ac:dyDescent="0.2">
      <c r="A121">
        <v>117</v>
      </c>
      <c r="B121" t="s">
        <v>203</v>
      </c>
      <c r="C121">
        <v>2347</v>
      </c>
    </row>
    <row r="122" spans="1:3" x14ac:dyDescent="0.2">
      <c r="A122">
        <v>118</v>
      </c>
      <c r="B122" t="s">
        <v>204</v>
      </c>
      <c r="C122">
        <v>2845</v>
      </c>
    </row>
    <row r="123" spans="1:3" x14ac:dyDescent="0.2">
      <c r="A123">
        <v>119</v>
      </c>
      <c r="B123" t="s">
        <v>205</v>
      </c>
      <c r="C123">
        <v>4565</v>
      </c>
    </row>
    <row r="124" spans="1:3" x14ac:dyDescent="0.2">
      <c r="A124">
        <v>120</v>
      </c>
      <c r="B124" t="s">
        <v>206</v>
      </c>
      <c r="C124">
        <v>557</v>
      </c>
    </row>
    <row r="125" spans="1:3" x14ac:dyDescent="0.2">
      <c r="A125">
        <v>121</v>
      </c>
      <c r="B125" t="s">
        <v>207</v>
      </c>
      <c r="C125">
        <v>3202</v>
      </c>
    </row>
    <row r="126" spans="1:3" x14ac:dyDescent="0.2">
      <c r="A126">
        <v>122</v>
      </c>
      <c r="B126" t="s">
        <v>208</v>
      </c>
      <c r="C126">
        <v>3611</v>
      </c>
    </row>
    <row r="127" spans="1:3" x14ac:dyDescent="0.2">
      <c r="A127">
        <v>123</v>
      </c>
      <c r="B127" t="s">
        <v>159</v>
      </c>
      <c r="C127">
        <v>2615</v>
      </c>
    </row>
    <row r="128" spans="1:3" x14ac:dyDescent="0.2">
      <c r="A128">
        <v>124</v>
      </c>
      <c r="B128" t="s">
        <v>209</v>
      </c>
      <c r="C128">
        <v>2241</v>
      </c>
    </row>
    <row r="129" spans="1:3" x14ac:dyDescent="0.2">
      <c r="A129">
        <v>125</v>
      </c>
      <c r="B129" t="s">
        <v>210</v>
      </c>
      <c r="C129">
        <v>1641</v>
      </c>
    </row>
    <row r="130" spans="1:3" x14ac:dyDescent="0.2">
      <c r="A130">
        <v>126</v>
      </c>
      <c r="B130" t="s">
        <v>211</v>
      </c>
      <c r="C130">
        <v>4481</v>
      </c>
    </row>
    <row r="131" spans="1:3" x14ac:dyDescent="0.2">
      <c r="A131">
        <v>127</v>
      </c>
      <c r="B131" t="s">
        <v>212</v>
      </c>
      <c r="C131">
        <v>3385</v>
      </c>
    </row>
    <row r="132" spans="1:3" x14ac:dyDescent="0.2">
      <c r="A132">
        <v>128</v>
      </c>
      <c r="B132" t="s">
        <v>213</v>
      </c>
      <c r="C132">
        <v>990</v>
      </c>
    </row>
    <row r="133" spans="1:3" x14ac:dyDescent="0.2">
      <c r="A133">
        <v>129</v>
      </c>
      <c r="B133" t="s">
        <v>214</v>
      </c>
      <c r="C133">
        <v>1584</v>
      </c>
    </row>
    <row r="134" spans="1:3" x14ac:dyDescent="0.2">
      <c r="A134">
        <v>130</v>
      </c>
      <c r="B134" t="s">
        <v>215</v>
      </c>
      <c r="C134">
        <v>4918</v>
      </c>
    </row>
    <row r="135" spans="1:3" x14ac:dyDescent="0.2">
      <c r="A135">
        <v>131</v>
      </c>
      <c r="B135" t="s">
        <v>216</v>
      </c>
      <c r="C135">
        <v>4119</v>
      </c>
    </row>
    <row r="136" spans="1:3" x14ac:dyDescent="0.2">
      <c r="A136">
        <v>132</v>
      </c>
      <c r="B136" t="s">
        <v>217</v>
      </c>
      <c r="C136">
        <v>4177</v>
      </c>
    </row>
    <row r="137" spans="1:3" x14ac:dyDescent="0.2">
      <c r="A137">
        <v>133</v>
      </c>
      <c r="B137" t="s">
        <v>218</v>
      </c>
      <c r="C137">
        <v>1679</v>
      </c>
    </row>
    <row r="138" spans="1:3" x14ac:dyDescent="0.2">
      <c r="A138">
        <v>134</v>
      </c>
      <c r="B138" t="s">
        <v>219</v>
      </c>
      <c r="C138">
        <v>1151</v>
      </c>
    </row>
    <row r="139" spans="1:3" x14ac:dyDescent="0.2">
      <c r="A139">
        <v>135</v>
      </c>
      <c r="B139" t="s">
        <v>220</v>
      </c>
      <c r="C139">
        <v>3981</v>
      </c>
    </row>
    <row r="140" spans="1:3" x14ac:dyDescent="0.2">
      <c r="A140">
        <v>136</v>
      </c>
      <c r="B140" t="s">
        <v>221</v>
      </c>
      <c r="C140">
        <v>4229</v>
      </c>
    </row>
    <row r="141" spans="1:3" x14ac:dyDescent="0.2">
      <c r="A141">
        <v>137</v>
      </c>
      <c r="B141" t="s">
        <v>222</v>
      </c>
      <c r="C141">
        <v>4730</v>
      </c>
    </row>
    <row r="142" spans="1:3" x14ac:dyDescent="0.2">
      <c r="A142">
        <v>138</v>
      </c>
      <c r="B142" t="s">
        <v>223</v>
      </c>
      <c r="C142">
        <v>4596</v>
      </c>
    </row>
    <row r="143" spans="1:3" x14ac:dyDescent="0.2">
      <c r="A143">
        <v>139</v>
      </c>
      <c r="B143" t="s">
        <v>224</v>
      </c>
      <c r="C143">
        <v>1534</v>
      </c>
    </row>
    <row r="144" spans="1:3" x14ac:dyDescent="0.2">
      <c r="A144">
        <v>140</v>
      </c>
      <c r="B144" t="s">
        <v>225</v>
      </c>
      <c r="C144">
        <v>4724</v>
      </c>
    </row>
    <row r="145" spans="1:3" x14ac:dyDescent="0.2">
      <c r="A145">
        <v>141</v>
      </c>
      <c r="B145" t="s">
        <v>226</v>
      </c>
      <c r="C145">
        <v>3899</v>
      </c>
    </row>
    <row r="146" spans="1:3" x14ac:dyDescent="0.2">
      <c r="A146">
        <v>142</v>
      </c>
      <c r="B146" t="s">
        <v>227</v>
      </c>
      <c r="C146">
        <v>2464</v>
      </c>
    </row>
    <row r="147" spans="1:3" x14ac:dyDescent="0.2">
      <c r="A147">
        <v>143</v>
      </c>
      <c r="B147" t="s">
        <v>228</v>
      </c>
      <c r="C147">
        <v>2291</v>
      </c>
    </row>
    <row r="148" spans="1:3" x14ac:dyDescent="0.2">
      <c r="A148">
        <v>144</v>
      </c>
      <c r="B148" t="s">
        <v>229</v>
      </c>
      <c r="C148">
        <v>4510</v>
      </c>
    </row>
    <row r="149" spans="1:3" x14ac:dyDescent="0.2">
      <c r="A149">
        <v>145</v>
      </c>
      <c r="B149" t="s">
        <v>230</v>
      </c>
      <c r="C149">
        <v>2185</v>
      </c>
    </row>
    <row r="150" spans="1:3" x14ac:dyDescent="0.2">
      <c r="A150">
        <v>146</v>
      </c>
      <c r="B150" t="s">
        <v>231</v>
      </c>
      <c r="C150">
        <v>2632</v>
      </c>
    </row>
    <row r="151" spans="1:3" x14ac:dyDescent="0.2">
      <c r="A151">
        <v>147</v>
      </c>
      <c r="B151" t="s">
        <v>232</v>
      </c>
      <c r="C151">
        <v>3563</v>
      </c>
    </row>
    <row r="152" spans="1:3" x14ac:dyDescent="0.2">
      <c r="A152">
        <v>148</v>
      </c>
      <c r="B152" t="s">
        <v>233</v>
      </c>
      <c r="C152">
        <v>4752</v>
      </c>
    </row>
    <row r="153" spans="1:3" x14ac:dyDescent="0.2">
      <c r="A153">
        <v>149</v>
      </c>
      <c r="B153" t="s">
        <v>234</v>
      </c>
      <c r="C153">
        <v>3607</v>
      </c>
    </row>
    <row r="154" spans="1:3" x14ac:dyDescent="0.2">
      <c r="A154">
        <v>150</v>
      </c>
      <c r="B154" t="s">
        <v>235</v>
      </c>
      <c r="C154">
        <v>4209</v>
      </c>
    </row>
    <row r="155" spans="1:3" x14ac:dyDescent="0.2">
      <c r="A155">
        <v>151</v>
      </c>
      <c r="B155" t="s">
        <v>236</v>
      </c>
      <c r="C155">
        <v>1116</v>
      </c>
    </row>
    <row r="156" spans="1:3" x14ac:dyDescent="0.2">
      <c r="A156">
        <v>152</v>
      </c>
      <c r="B156" t="s">
        <v>237</v>
      </c>
      <c r="C156">
        <v>4794</v>
      </c>
    </row>
    <row r="157" spans="1:3" x14ac:dyDescent="0.2">
      <c r="A157">
        <v>153</v>
      </c>
      <c r="B157" t="s">
        <v>238</v>
      </c>
      <c r="C157">
        <v>3704</v>
      </c>
    </row>
    <row r="158" spans="1:3" x14ac:dyDescent="0.2">
      <c r="A158">
        <v>154</v>
      </c>
      <c r="B158" t="s">
        <v>239</v>
      </c>
      <c r="C158">
        <v>1973</v>
      </c>
    </row>
    <row r="159" spans="1:3" x14ac:dyDescent="0.2">
      <c r="A159">
        <v>155</v>
      </c>
      <c r="B159" t="s">
        <v>240</v>
      </c>
      <c r="C159">
        <v>2353</v>
      </c>
    </row>
    <row r="160" spans="1:3" x14ac:dyDescent="0.2">
      <c r="A160">
        <v>156</v>
      </c>
      <c r="B160" t="s">
        <v>241</v>
      </c>
      <c r="C160">
        <v>4314</v>
      </c>
    </row>
    <row r="161" spans="1:3" x14ac:dyDescent="0.2">
      <c r="A161">
        <v>157</v>
      </c>
      <c r="B161" t="s">
        <v>242</v>
      </c>
      <c r="C161">
        <v>1241</v>
      </c>
    </row>
    <row r="162" spans="1:3" x14ac:dyDescent="0.2">
      <c r="A162">
        <v>158</v>
      </c>
      <c r="B162" t="s">
        <v>243</v>
      </c>
      <c r="C162">
        <v>500</v>
      </c>
    </row>
    <row r="163" spans="1:3" x14ac:dyDescent="0.2">
      <c r="A163">
        <v>159</v>
      </c>
      <c r="B163" t="s">
        <v>244</v>
      </c>
      <c r="C163">
        <v>3448</v>
      </c>
    </row>
    <row r="164" spans="1:3" x14ac:dyDescent="0.2">
      <c r="A164">
        <v>160</v>
      </c>
      <c r="B164" t="s">
        <v>245</v>
      </c>
      <c r="C164">
        <v>4856</v>
      </c>
    </row>
    <row r="165" spans="1:3" x14ac:dyDescent="0.2">
      <c r="A165">
        <v>161</v>
      </c>
      <c r="B165" t="s">
        <v>246</v>
      </c>
      <c r="C165">
        <v>3775</v>
      </c>
    </row>
    <row r="166" spans="1:3" x14ac:dyDescent="0.2">
      <c r="A166">
        <v>162</v>
      </c>
      <c r="B166" t="s">
        <v>247</v>
      </c>
      <c r="C166">
        <v>3379</v>
      </c>
    </row>
    <row r="167" spans="1:3" x14ac:dyDescent="0.2">
      <c r="A167">
        <v>163</v>
      </c>
      <c r="B167" t="s">
        <v>248</v>
      </c>
      <c r="C167">
        <v>4774</v>
      </c>
    </row>
    <row r="168" spans="1:3" x14ac:dyDescent="0.2">
      <c r="A168">
        <v>164</v>
      </c>
      <c r="B168" t="s">
        <v>249</v>
      </c>
      <c r="C168">
        <v>2604</v>
      </c>
    </row>
    <row r="169" spans="1:3" x14ac:dyDescent="0.2">
      <c r="A169">
        <v>165</v>
      </c>
      <c r="B169" t="s">
        <v>250</v>
      </c>
      <c r="C169">
        <v>2783</v>
      </c>
    </row>
    <row r="170" spans="1:3" x14ac:dyDescent="0.2">
      <c r="A170">
        <v>166</v>
      </c>
      <c r="B170" t="s">
        <v>251</v>
      </c>
      <c r="C170">
        <v>2166</v>
      </c>
    </row>
    <row r="171" spans="1:3" x14ac:dyDescent="0.2">
      <c r="A171">
        <v>167</v>
      </c>
      <c r="B171" t="s">
        <v>252</v>
      </c>
      <c r="C171">
        <v>2583</v>
      </c>
    </row>
    <row r="172" spans="1:3" x14ac:dyDescent="0.2">
      <c r="A172">
        <v>168</v>
      </c>
      <c r="B172" t="s">
        <v>253</v>
      </c>
      <c r="C172">
        <v>3237</v>
      </c>
    </row>
    <row r="173" spans="1:3" x14ac:dyDescent="0.2">
      <c r="A173">
        <v>169</v>
      </c>
      <c r="B173" t="s">
        <v>254</v>
      </c>
      <c r="C173">
        <v>874</v>
      </c>
    </row>
    <row r="174" spans="1:3" x14ac:dyDescent="0.2">
      <c r="A174">
        <v>170</v>
      </c>
      <c r="B174" t="s">
        <v>255</v>
      </c>
      <c r="C174">
        <v>1471</v>
      </c>
    </row>
    <row r="175" spans="1:3" x14ac:dyDescent="0.2">
      <c r="A175">
        <v>171</v>
      </c>
      <c r="B175" t="s">
        <v>256</v>
      </c>
      <c r="C175">
        <v>2838</v>
      </c>
    </row>
    <row r="176" spans="1:3" x14ac:dyDescent="0.2">
      <c r="A176">
        <v>172</v>
      </c>
      <c r="B176" t="s">
        <v>257</v>
      </c>
      <c r="C176">
        <v>3593</v>
      </c>
    </row>
    <row r="177" spans="1:3" x14ac:dyDescent="0.2">
      <c r="A177">
        <v>173</v>
      </c>
      <c r="B177" t="s">
        <v>258</v>
      </c>
      <c r="C177">
        <v>4227</v>
      </c>
    </row>
    <row r="178" spans="1:3" x14ac:dyDescent="0.2">
      <c r="A178">
        <v>174</v>
      </c>
      <c r="B178" t="s">
        <v>259</v>
      </c>
      <c r="C178">
        <v>3440</v>
      </c>
    </row>
    <row r="179" spans="1:3" x14ac:dyDescent="0.2">
      <c r="A179">
        <v>175</v>
      </c>
      <c r="B179" t="s">
        <v>260</v>
      </c>
      <c r="C179">
        <v>669</v>
      </c>
    </row>
    <row r="180" spans="1:3" x14ac:dyDescent="0.2">
      <c r="A180">
        <v>176</v>
      </c>
      <c r="B180" t="s">
        <v>261</v>
      </c>
      <c r="C180">
        <v>1227</v>
      </c>
    </row>
    <row r="181" spans="1:3" x14ac:dyDescent="0.2">
      <c r="A181">
        <v>177</v>
      </c>
      <c r="B181" t="s">
        <v>262</v>
      </c>
      <c r="C181">
        <v>4979</v>
      </c>
    </row>
    <row r="182" spans="1:3" x14ac:dyDescent="0.2">
      <c r="A182">
        <v>178</v>
      </c>
      <c r="B182" t="s">
        <v>263</v>
      </c>
      <c r="C182">
        <v>3393</v>
      </c>
    </row>
    <row r="183" spans="1:3" x14ac:dyDescent="0.2">
      <c r="A183">
        <v>179</v>
      </c>
      <c r="B183" t="s">
        <v>264</v>
      </c>
      <c r="C183">
        <v>2790</v>
      </c>
    </row>
    <row r="184" spans="1:3" x14ac:dyDescent="0.2">
      <c r="A184">
        <v>180</v>
      </c>
      <c r="B184" t="s">
        <v>265</v>
      </c>
      <c r="C184">
        <v>2068</v>
      </c>
    </row>
    <row r="185" spans="1:3" x14ac:dyDescent="0.2">
      <c r="A185">
        <v>181</v>
      </c>
      <c r="B185" t="s">
        <v>266</v>
      </c>
      <c r="C185">
        <v>2188</v>
      </c>
    </row>
    <row r="186" spans="1:3" x14ac:dyDescent="0.2">
      <c r="A186">
        <v>182</v>
      </c>
      <c r="B186" t="s">
        <v>267</v>
      </c>
      <c r="C186">
        <v>4830</v>
      </c>
    </row>
    <row r="187" spans="1:3" x14ac:dyDescent="0.2">
      <c r="A187">
        <v>183</v>
      </c>
      <c r="B187" t="s">
        <v>268</v>
      </c>
      <c r="C187">
        <v>3133</v>
      </c>
    </row>
    <row r="188" spans="1:3" x14ac:dyDescent="0.2">
      <c r="A188">
        <v>184</v>
      </c>
      <c r="B188" t="s">
        <v>269</v>
      </c>
      <c r="C188">
        <v>4100</v>
      </c>
    </row>
    <row r="189" spans="1:3" x14ac:dyDescent="0.2">
      <c r="A189">
        <v>185</v>
      </c>
      <c r="B189" t="s">
        <v>270</v>
      </c>
      <c r="C189">
        <v>4157</v>
      </c>
    </row>
    <row r="190" spans="1:3" x14ac:dyDescent="0.2">
      <c r="A190">
        <v>186</v>
      </c>
      <c r="B190" t="s">
        <v>271</v>
      </c>
      <c r="C190">
        <v>3090</v>
      </c>
    </row>
    <row r="191" spans="1:3" x14ac:dyDescent="0.2">
      <c r="A191">
        <v>187</v>
      </c>
      <c r="B191" t="s">
        <v>272</v>
      </c>
      <c r="C191">
        <v>3447</v>
      </c>
    </row>
    <row r="192" spans="1:3" x14ac:dyDescent="0.2">
      <c r="A192">
        <v>188</v>
      </c>
      <c r="B192" t="s">
        <v>273</v>
      </c>
      <c r="C192">
        <v>754</v>
      </c>
    </row>
    <row r="193" spans="1:3" x14ac:dyDescent="0.2">
      <c r="A193">
        <v>189</v>
      </c>
      <c r="B193" t="s">
        <v>204</v>
      </c>
      <c r="C193">
        <v>3605</v>
      </c>
    </row>
    <row r="194" spans="1:3" x14ac:dyDescent="0.2">
      <c r="A194">
        <v>190</v>
      </c>
      <c r="B194" t="s">
        <v>274</v>
      </c>
      <c r="C194">
        <v>1347</v>
      </c>
    </row>
    <row r="195" spans="1:3" x14ac:dyDescent="0.2">
      <c r="A195">
        <v>191</v>
      </c>
      <c r="B195" t="s">
        <v>275</v>
      </c>
      <c r="C195">
        <v>3548</v>
      </c>
    </row>
    <row r="196" spans="1:3" x14ac:dyDescent="0.2">
      <c r="A196">
        <v>192</v>
      </c>
      <c r="B196" t="s">
        <v>276</v>
      </c>
      <c r="C196">
        <v>1294</v>
      </c>
    </row>
    <row r="197" spans="1:3" x14ac:dyDescent="0.2">
      <c r="A197">
        <v>193</v>
      </c>
      <c r="B197" t="s">
        <v>277</v>
      </c>
      <c r="C197">
        <v>3978</v>
      </c>
    </row>
    <row r="198" spans="1:3" x14ac:dyDescent="0.2">
      <c r="A198">
        <v>194</v>
      </c>
      <c r="B198" t="s">
        <v>278</v>
      </c>
      <c r="C198">
        <v>1350</v>
      </c>
    </row>
    <row r="199" spans="1:3" x14ac:dyDescent="0.2">
      <c r="A199">
        <v>195</v>
      </c>
      <c r="B199" t="s">
        <v>279</v>
      </c>
      <c r="C199">
        <v>4648</v>
      </c>
    </row>
    <row r="200" spans="1:3" x14ac:dyDescent="0.2">
      <c r="A200">
        <v>196</v>
      </c>
      <c r="B200" t="s">
        <v>280</v>
      </c>
      <c r="C200">
        <v>2569</v>
      </c>
    </row>
    <row r="201" spans="1:3" x14ac:dyDescent="0.2">
      <c r="A201">
        <v>197</v>
      </c>
      <c r="B201" t="s">
        <v>281</v>
      </c>
      <c r="C201">
        <v>1942</v>
      </c>
    </row>
    <row r="202" spans="1:3" x14ac:dyDescent="0.2">
      <c r="A202">
        <v>198</v>
      </c>
      <c r="B202" t="s">
        <v>282</v>
      </c>
      <c r="C202">
        <v>715</v>
      </c>
    </row>
    <row r="203" spans="1:3" x14ac:dyDescent="0.2">
      <c r="A203">
        <v>199</v>
      </c>
      <c r="B203" t="s">
        <v>283</v>
      </c>
      <c r="C203">
        <v>4137</v>
      </c>
    </row>
    <row r="204" spans="1:3" x14ac:dyDescent="0.2">
      <c r="A204">
        <v>200</v>
      </c>
      <c r="B204" t="s">
        <v>284</v>
      </c>
      <c r="C204">
        <v>1494</v>
      </c>
    </row>
    <row r="205" spans="1:3" x14ac:dyDescent="0.2">
      <c r="A205">
        <v>201</v>
      </c>
      <c r="B205" t="s">
        <v>285</v>
      </c>
      <c r="C205">
        <v>3078</v>
      </c>
    </row>
    <row r="206" spans="1:3" x14ac:dyDescent="0.2">
      <c r="A206">
        <v>202</v>
      </c>
      <c r="B206" t="s">
        <v>286</v>
      </c>
      <c r="C206">
        <v>1054</v>
      </c>
    </row>
    <row r="207" spans="1:3" x14ac:dyDescent="0.2">
      <c r="A207">
        <v>203</v>
      </c>
      <c r="B207" t="s">
        <v>287</v>
      </c>
      <c r="C207">
        <v>4424</v>
      </c>
    </row>
    <row r="208" spans="1:3" x14ac:dyDescent="0.2">
      <c r="A208">
        <v>204</v>
      </c>
      <c r="B208" t="s">
        <v>288</v>
      </c>
      <c r="C208">
        <v>1493</v>
      </c>
    </row>
    <row r="209" spans="1:3" x14ac:dyDescent="0.2">
      <c r="A209">
        <v>205</v>
      </c>
      <c r="B209" t="s">
        <v>289</v>
      </c>
      <c r="C209">
        <v>807</v>
      </c>
    </row>
    <row r="210" spans="1:3" x14ac:dyDescent="0.2">
      <c r="A210">
        <v>206</v>
      </c>
      <c r="B210" t="s">
        <v>290</v>
      </c>
      <c r="C210">
        <v>1128</v>
      </c>
    </row>
    <row r="211" spans="1:3" x14ac:dyDescent="0.2">
      <c r="A211">
        <v>207</v>
      </c>
      <c r="B211" t="s">
        <v>291</v>
      </c>
      <c r="C211">
        <v>2776</v>
      </c>
    </row>
    <row r="212" spans="1:3" x14ac:dyDescent="0.2">
      <c r="A212">
        <v>208</v>
      </c>
      <c r="B212" t="s">
        <v>292</v>
      </c>
      <c r="C212">
        <v>2209</v>
      </c>
    </row>
    <row r="213" spans="1:3" x14ac:dyDescent="0.2">
      <c r="A213">
        <v>209</v>
      </c>
      <c r="B213" t="s">
        <v>293</v>
      </c>
      <c r="C213">
        <v>4748</v>
      </c>
    </row>
    <row r="214" spans="1:3" x14ac:dyDescent="0.2">
      <c r="A214">
        <v>210</v>
      </c>
      <c r="B214" t="s">
        <v>294</v>
      </c>
      <c r="C214">
        <v>2073</v>
      </c>
    </row>
    <row r="215" spans="1:3" x14ac:dyDescent="0.2">
      <c r="A215">
        <v>211</v>
      </c>
      <c r="B215" t="s">
        <v>295</v>
      </c>
      <c r="C215">
        <v>3591</v>
      </c>
    </row>
    <row r="216" spans="1:3" x14ac:dyDescent="0.2">
      <c r="A216">
        <v>212</v>
      </c>
      <c r="B216" t="s">
        <v>296</v>
      </c>
      <c r="C216">
        <v>3503</v>
      </c>
    </row>
    <row r="217" spans="1:3" x14ac:dyDescent="0.2">
      <c r="A217">
        <v>213</v>
      </c>
      <c r="B217" t="s">
        <v>297</v>
      </c>
      <c r="C217">
        <v>705</v>
      </c>
    </row>
    <row r="218" spans="1:3" x14ac:dyDescent="0.2">
      <c r="A218">
        <v>214</v>
      </c>
      <c r="B218" t="s">
        <v>298</v>
      </c>
      <c r="C218">
        <v>4059</v>
      </c>
    </row>
    <row r="219" spans="1:3" x14ac:dyDescent="0.2">
      <c r="A219">
        <v>215</v>
      </c>
      <c r="B219" t="s">
        <v>127</v>
      </c>
      <c r="C219">
        <v>2746</v>
      </c>
    </row>
    <row r="220" spans="1:3" x14ac:dyDescent="0.2">
      <c r="A220">
        <v>216</v>
      </c>
      <c r="B220" t="s">
        <v>299</v>
      </c>
      <c r="C220">
        <v>4437</v>
      </c>
    </row>
    <row r="221" spans="1:3" x14ac:dyDescent="0.2">
      <c r="A221">
        <v>217</v>
      </c>
      <c r="B221" t="s">
        <v>300</v>
      </c>
      <c r="C221">
        <v>3560</v>
      </c>
    </row>
    <row r="222" spans="1:3" x14ac:dyDescent="0.2">
      <c r="A222">
        <v>218</v>
      </c>
      <c r="B222" t="s">
        <v>301</v>
      </c>
      <c r="C222">
        <v>3193</v>
      </c>
    </row>
    <row r="223" spans="1:3" x14ac:dyDescent="0.2">
      <c r="A223">
        <v>219</v>
      </c>
      <c r="B223" t="s">
        <v>302</v>
      </c>
      <c r="C223">
        <v>1908</v>
      </c>
    </row>
    <row r="224" spans="1:3" x14ac:dyDescent="0.2">
      <c r="A224">
        <v>220</v>
      </c>
      <c r="B224" t="s">
        <v>303</v>
      </c>
      <c r="C224">
        <v>2632</v>
      </c>
    </row>
    <row r="225" spans="1:3" x14ac:dyDescent="0.2">
      <c r="A225">
        <v>221</v>
      </c>
      <c r="B225" t="s">
        <v>304</v>
      </c>
      <c r="C225">
        <v>1440</v>
      </c>
    </row>
    <row r="226" spans="1:3" x14ac:dyDescent="0.2">
      <c r="A226">
        <v>222</v>
      </c>
      <c r="B226" t="s">
        <v>305</v>
      </c>
      <c r="C226">
        <v>1512</v>
      </c>
    </row>
    <row r="227" spans="1:3" x14ac:dyDescent="0.2">
      <c r="A227">
        <v>223</v>
      </c>
      <c r="B227" t="s">
        <v>306</v>
      </c>
      <c r="C227">
        <v>4156</v>
      </c>
    </row>
    <row r="228" spans="1:3" x14ac:dyDescent="0.2">
      <c r="A228">
        <v>224</v>
      </c>
      <c r="B228" t="s">
        <v>307</v>
      </c>
      <c r="C228">
        <v>1638</v>
      </c>
    </row>
    <row r="229" spans="1:3" x14ac:dyDescent="0.2">
      <c r="A229">
        <v>225</v>
      </c>
      <c r="B229" t="s">
        <v>308</v>
      </c>
      <c r="C229">
        <v>4391</v>
      </c>
    </row>
    <row r="230" spans="1:3" x14ac:dyDescent="0.2">
      <c r="A230">
        <v>226</v>
      </c>
      <c r="B230" t="s">
        <v>309</v>
      </c>
      <c r="C230">
        <v>3909</v>
      </c>
    </row>
    <row r="231" spans="1:3" x14ac:dyDescent="0.2">
      <c r="A231">
        <v>227</v>
      </c>
      <c r="B231" t="s">
        <v>310</v>
      </c>
      <c r="C231">
        <v>3640</v>
      </c>
    </row>
    <row r="232" spans="1:3" x14ac:dyDescent="0.2">
      <c r="A232">
        <v>228</v>
      </c>
      <c r="B232" t="s">
        <v>311</v>
      </c>
      <c r="C232">
        <v>1738</v>
      </c>
    </row>
    <row r="233" spans="1:3" x14ac:dyDescent="0.2">
      <c r="A233">
        <v>229</v>
      </c>
      <c r="B233" t="s">
        <v>312</v>
      </c>
      <c r="C233">
        <v>4672</v>
      </c>
    </row>
    <row r="234" spans="1:3" x14ac:dyDescent="0.2">
      <c r="A234">
        <v>230</v>
      </c>
      <c r="B234" t="s">
        <v>313</v>
      </c>
      <c r="C234">
        <v>1837</v>
      </c>
    </row>
    <row r="235" spans="1:3" x14ac:dyDescent="0.2">
      <c r="A235">
        <v>231</v>
      </c>
      <c r="B235" t="s">
        <v>314</v>
      </c>
      <c r="C235">
        <v>3296</v>
      </c>
    </row>
    <row r="236" spans="1:3" x14ac:dyDescent="0.2">
      <c r="A236">
        <v>232</v>
      </c>
      <c r="B236" t="s">
        <v>315</v>
      </c>
      <c r="C236">
        <v>1090</v>
      </c>
    </row>
    <row r="237" spans="1:3" x14ac:dyDescent="0.2">
      <c r="A237">
        <v>233</v>
      </c>
      <c r="B237" t="s">
        <v>316</v>
      </c>
      <c r="C237">
        <v>977</v>
      </c>
    </row>
    <row r="238" spans="1:3" x14ac:dyDescent="0.2">
      <c r="A238">
        <v>234</v>
      </c>
      <c r="B238" t="s">
        <v>317</v>
      </c>
      <c r="C238">
        <v>1821</v>
      </c>
    </row>
    <row r="239" spans="1:3" x14ac:dyDescent="0.2">
      <c r="A239">
        <v>235</v>
      </c>
      <c r="B239" t="s">
        <v>318</v>
      </c>
      <c r="C239">
        <v>3300</v>
      </c>
    </row>
    <row r="240" spans="1:3" x14ac:dyDescent="0.2">
      <c r="A240">
        <v>236</v>
      </c>
      <c r="B240" t="s">
        <v>319</v>
      </c>
      <c r="C240">
        <v>3843</v>
      </c>
    </row>
    <row r="241" spans="1:3" x14ac:dyDescent="0.2">
      <c r="A241">
        <v>237</v>
      </c>
      <c r="B241" t="s">
        <v>320</v>
      </c>
      <c r="C241">
        <v>4806</v>
      </c>
    </row>
    <row r="242" spans="1:3" x14ac:dyDescent="0.2">
      <c r="A242">
        <v>238</v>
      </c>
      <c r="B242" t="s">
        <v>321</v>
      </c>
      <c r="C242">
        <v>4238</v>
      </c>
    </row>
    <row r="243" spans="1:3" x14ac:dyDescent="0.2">
      <c r="A243">
        <v>239</v>
      </c>
      <c r="B243" t="s">
        <v>322</v>
      </c>
      <c r="C243">
        <v>2272</v>
      </c>
    </row>
    <row r="244" spans="1:3" x14ac:dyDescent="0.2">
      <c r="A244">
        <v>240</v>
      </c>
      <c r="B244" t="s">
        <v>323</v>
      </c>
      <c r="C244">
        <v>2318</v>
      </c>
    </row>
    <row r="245" spans="1:3" x14ac:dyDescent="0.2">
      <c r="A245">
        <v>241</v>
      </c>
      <c r="B245" t="s">
        <v>324</v>
      </c>
      <c r="C245">
        <v>4258</v>
      </c>
    </row>
    <row r="246" spans="1:3" x14ac:dyDescent="0.2">
      <c r="A246">
        <v>242</v>
      </c>
      <c r="B246" t="s">
        <v>325</v>
      </c>
      <c r="C246">
        <v>3296</v>
      </c>
    </row>
    <row r="247" spans="1:3" x14ac:dyDescent="0.2">
      <c r="A247">
        <v>243</v>
      </c>
      <c r="B247" t="s">
        <v>326</v>
      </c>
      <c r="C247">
        <v>4307</v>
      </c>
    </row>
    <row r="248" spans="1:3" x14ac:dyDescent="0.2">
      <c r="A248">
        <v>244</v>
      </c>
      <c r="B248" t="s">
        <v>327</v>
      </c>
      <c r="C248">
        <v>809</v>
      </c>
    </row>
    <row r="249" spans="1:3" x14ac:dyDescent="0.2">
      <c r="A249">
        <v>245</v>
      </c>
      <c r="B249" t="s">
        <v>328</v>
      </c>
      <c r="C249">
        <v>1914</v>
      </c>
    </row>
    <row r="250" spans="1:3" x14ac:dyDescent="0.2">
      <c r="A250">
        <v>246</v>
      </c>
      <c r="B250" t="s">
        <v>329</v>
      </c>
      <c r="C250">
        <v>814</v>
      </c>
    </row>
    <row r="251" spans="1:3" x14ac:dyDescent="0.2">
      <c r="A251">
        <v>247</v>
      </c>
      <c r="B251" t="s">
        <v>330</v>
      </c>
      <c r="C251">
        <v>853</v>
      </c>
    </row>
    <row r="252" spans="1:3" x14ac:dyDescent="0.2">
      <c r="A252">
        <v>248</v>
      </c>
      <c r="B252" t="s">
        <v>331</v>
      </c>
      <c r="C252">
        <v>3202</v>
      </c>
    </row>
    <row r="253" spans="1:3" x14ac:dyDescent="0.2">
      <c r="A253">
        <v>249</v>
      </c>
      <c r="B253" t="s">
        <v>332</v>
      </c>
      <c r="C253">
        <v>2455</v>
      </c>
    </row>
    <row r="254" spans="1:3" x14ac:dyDescent="0.2">
      <c r="A254">
        <v>250</v>
      </c>
      <c r="B254" t="s">
        <v>333</v>
      </c>
      <c r="C254">
        <v>1304</v>
      </c>
    </row>
    <row r="255" spans="1:3" x14ac:dyDescent="0.2">
      <c r="A255">
        <v>251</v>
      </c>
      <c r="B255" t="s">
        <v>334</v>
      </c>
      <c r="C255">
        <v>1304</v>
      </c>
    </row>
    <row r="256" spans="1:3" x14ac:dyDescent="0.2">
      <c r="A256">
        <v>252</v>
      </c>
      <c r="B256" t="s">
        <v>335</v>
      </c>
      <c r="C256">
        <v>2818</v>
      </c>
    </row>
    <row r="257" spans="1:3" x14ac:dyDescent="0.2">
      <c r="A257">
        <v>253</v>
      </c>
      <c r="B257" t="s">
        <v>336</v>
      </c>
      <c r="C257">
        <v>1692</v>
      </c>
    </row>
    <row r="258" spans="1:3" x14ac:dyDescent="0.2">
      <c r="A258">
        <v>254</v>
      </c>
      <c r="B258" t="s">
        <v>337</v>
      </c>
      <c r="C258">
        <v>4515</v>
      </c>
    </row>
    <row r="259" spans="1:3" x14ac:dyDescent="0.2">
      <c r="A259">
        <v>255</v>
      </c>
      <c r="B259" t="s">
        <v>338</v>
      </c>
      <c r="C259">
        <v>4244</v>
      </c>
    </row>
    <row r="260" spans="1:3" x14ac:dyDescent="0.2">
      <c r="A260">
        <v>256</v>
      </c>
      <c r="B260" t="s">
        <v>339</v>
      </c>
      <c r="C260">
        <v>3315</v>
      </c>
    </row>
    <row r="261" spans="1:3" x14ac:dyDescent="0.2">
      <c r="A261">
        <v>257</v>
      </c>
      <c r="B261" t="s">
        <v>340</v>
      </c>
      <c r="C261">
        <v>3624</v>
      </c>
    </row>
    <row r="262" spans="1:3" x14ac:dyDescent="0.2">
      <c r="A262">
        <v>258</v>
      </c>
      <c r="B262" t="s">
        <v>341</v>
      </c>
      <c r="C262">
        <v>3382</v>
      </c>
    </row>
    <row r="263" spans="1:3" x14ac:dyDescent="0.2">
      <c r="A263">
        <v>259</v>
      </c>
      <c r="B263" t="s">
        <v>342</v>
      </c>
      <c r="C263">
        <v>4380</v>
      </c>
    </row>
    <row r="264" spans="1:3" x14ac:dyDescent="0.2">
      <c r="A264">
        <v>260</v>
      </c>
      <c r="B264" t="s">
        <v>343</v>
      </c>
      <c r="C264">
        <v>680</v>
      </c>
    </row>
    <row r="265" spans="1:3" x14ac:dyDescent="0.2">
      <c r="A265">
        <v>261</v>
      </c>
      <c r="B265" t="s">
        <v>344</v>
      </c>
      <c r="C265">
        <v>1349</v>
      </c>
    </row>
    <row r="266" spans="1:3" x14ac:dyDescent="0.2">
      <c r="A266">
        <v>262</v>
      </c>
      <c r="B266" t="s">
        <v>345</v>
      </c>
      <c r="C266">
        <v>2751</v>
      </c>
    </row>
    <row r="267" spans="1:3" x14ac:dyDescent="0.2">
      <c r="A267">
        <v>263</v>
      </c>
      <c r="B267" t="s">
        <v>346</v>
      </c>
      <c r="C267">
        <v>1712</v>
      </c>
    </row>
    <row r="268" spans="1:3" x14ac:dyDescent="0.2">
      <c r="A268">
        <v>264</v>
      </c>
      <c r="B268" t="s">
        <v>347</v>
      </c>
      <c r="C268">
        <v>3615</v>
      </c>
    </row>
    <row r="269" spans="1:3" x14ac:dyDescent="0.2">
      <c r="A269">
        <v>265</v>
      </c>
      <c r="B269" t="s">
        <v>348</v>
      </c>
      <c r="C269">
        <v>3187</v>
      </c>
    </row>
  </sheetData>
  <mergeCells count="1">
    <mergeCell ref="A1:C1"/>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5"/>
  <sheetViews>
    <sheetView workbookViewId="0">
      <selection activeCell="G35" sqref="G35"/>
    </sheetView>
  </sheetViews>
  <sheetFormatPr baseColWidth="10" defaultColWidth="10.6640625" defaultRowHeight="12.75" x14ac:dyDescent="0.2"/>
  <cols>
    <col min="2" max="2" width="14.6640625" customWidth="1"/>
    <col min="3" max="3" width="21.5" customWidth="1"/>
    <col min="5" max="5" width="10.6640625" customWidth="1"/>
    <col min="6" max="6" width="20.1640625" customWidth="1"/>
    <col min="258" max="258" width="14.6640625" customWidth="1"/>
    <col min="259" max="259" width="21.5" customWidth="1"/>
    <col min="261" max="261" width="10.6640625" customWidth="1"/>
    <col min="514" max="514" width="14.6640625" customWidth="1"/>
    <col min="515" max="515" width="21.5" customWidth="1"/>
    <col min="517" max="517" width="10.6640625" customWidth="1"/>
    <col min="770" max="770" width="14.6640625" customWidth="1"/>
    <col min="771" max="771" width="21.5" customWidth="1"/>
    <col min="773" max="773" width="10.6640625" customWidth="1"/>
    <col min="1026" max="1026" width="14.6640625" customWidth="1"/>
    <col min="1027" max="1027" width="21.5" customWidth="1"/>
    <col min="1029" max="1029" width="10.6640625" customWidth="1"/>
    <col min="1282" max="1282" width="14.6640625" customWidth="1"/>
    <col min="1283" max="1283" width="21.5" customWidth="1"/>
    <col min="1285" max="1285" width="10.6640625" customWidth="1"/>
    <col min="1538" max="1538" width="14.6640625" customWidth="1"/>
    <col min="1539" max="1539" width="21.5" customWidth="1"/>
    <col min="1541" max="1541" width="10.6640625" customWidth="1"/>
    <col min="1794" max="1794" width="14.6640625" customWidth="1"/>
    <col min="1795" max="1795" width="21.5" customWidth="1"/>
    <col min="1797" max="1797" width="10.6640625" customWidth="1"/>
    <col min="2050" max="2050" width="14.6640625" customWidth="1"/>
    <col min="2051" max="2051" width="21.5" customWidth="1"/>
    <col min="2053" max="2053" width="10.6640625" customWidth="1"/>
    <col min="2306" max="2306" width="14.6640625" customWidth="1"/>
    <col min="2307" max="2307" width="21.5" customWidth="1"/>
    <col min="2309" max="2309" width="10.6640625" customWidth="1"/>
    <col min="2562" max="2562" width="14.6640625" customWidth="1"/>
    <col min="2563" max="2563" width="21.5" customWidth="1"/>
    <col min="2565" max="2565" width="10.6640625" customWidth="1"/>
    <col min="2818" max="2818" width="14.6640625" customWidth="1"/>
    <col min="2819" max="2819" width="21.5" customWidth="1"/>
    <col min="2821" max="2821" width="10.6640625" customWidth="1"/>
    <col min="3074" max="3074" width="14.6640625" customWidth="1"/>
    <col min="3075" max="3075" width="21.5" customWidth="1"/>
    <col min="3077" max="3077" width="10.6640625" customWidth="1"/>
    <col min="3330" max="3330" width="14.6640625" customWidth="1"/>
    <col min="3331" max="3331" width="21.5" customWidth="1"/>
    <col min="3333" max="3333" width="10.6640625" customWidth="1"/>
    <col min="3586" max="3586" width="14.6640625" customWidth="1"/>
    <col min="3587" max="3587" width="21.5" customWidth="1"/>
    <col min="3589" max="3589" width="10.6640625" customWidth="1"/>
    <col min="3842" max="3842" width="14.6640625" customWidth="1"/>
    <col min="3843" max="3843" width="21.5" customWidth="1"/>
    <col min="3845" max="3845" width="10.6640625" customWidth="1"/>
    <col min="4098" max="4098" width="14.6640625" customWidth="1"/>
    <col min="4099" max="4099" width="21.5" customWidth="1"/>
    <col min="4101" max="4101" width="10.6640625" customWidth="1"/>
    <col min="4354" max="4354" width="14.6640625" customWidth="1"/>
    <col min="4355" max="4355" width="21.5" customWidth="1"/>
    <col min="4357" max="4357" width="10.6640625" customWidth="1"/>
    <col min="4610" max="4610" width="14.6640625" customWidth="1"/>
    <col min="4611" max="4611" width="21.5" customWidth="1"/>
    <col min="4613" max="4613" width="10.6640625" customWidth="1"/>
    <col min="4866" max="4866" width="14.6640625" customWidth="1"/>
    <col min="4867" max="4867" width="21.5" customWidth="1"/>
    <col min="4869" max="4869" width="10.6640625" customWidth="1"/>
    <col min="5122" max="5122" width="14.6640625" customWidth="1"/>
    <col min="5123" max="5123" width="21.5" customWidth="1"/>
    <col min="5125" max="5125" width="10.6640625" customWidth="1"/>
    <col min="5378" max="5378" width="14.6640625" customWidth="1"/>
    <col min="5379" max="5379" width="21.5" customWidth="1"/>
    <col min="5381" max="5381" width="10.6640625" customWidth="1"/>
    <col min="5634" max="5634" width="14.6640625" customWidth="1"/>
    <col min="5635" max="5635" width="21.5" customWidth="1"/>
    <col min="5637" max="5637" width="10.6640625" customWidth="1"/>
    <col min="5890" max="5890" width="14.6640625" customWidth="1"/>
    <col min="5891" max="5891" width="21.5" customWidth="1"/>
    <col min="5893" max="5893" width="10.6640625" customWidth="1"/>
    <col min="6146" max="6146" width="14.6640625" customWidth="1"/>
    <col min="6147" max="6147" width="21.5" customWidth="1"/>
    <col min="6149" max="6149" width="10.6640625" customWidth="1"/>
    <col min="6402" max="6402" width="14.6640625" customWidth="1"/>
    <col min="6403" max="6403" width="21.5" customWidth="1"/>
    <col min="6405" max="6405" width="10.6640625" customWidth="1"/>
    <col min="6658" max="6658" width="14.6640625" customWidth="1"/>
    <col min="6659" max="6659" width="21.5" customWidth="1"/>
    <col min="6661" max="6661" width="10.6640625" customWidth="1"/>
    <col min="6914" max="6914" width="14.6640625" customWidth="1"/>
    <col min="6915" max="6915" width="21.5" customWidth="1"/>
    <col min="6917" max="6917" width="10.6640625" customWidth="1"/>
    <col min="7170" max="7170" width="14.6640625" customWidth="1"/>
    <col min="7171" max="7171" width="21.5" customWidth="1"/>
    <col min="7173" max="7173" width="10.6640625" customWidth="1"/>
    <col min="7426" max="7426" width="14.6640625" customWidth="1"/>
    <col min="7427" max="7427" width="21.5" customWidth="1"/>
    <col min="7429" max="7429" width="10.6640625" customWidth="1"/>
    <col min="7682" max="7682" width="14.6640625" customWidth="1"/>
    <col min="7683" max="7683" width="21.5" customWidth="1"/>
    <col min="7685" max="7685" width="10.6640625" customWidth="1"/>
    <col min="7938" max="7938" width="14.6640625" customWidth="1"/>
    <col min="7939" max="7939" width="21.5" customWidth="1"/>
    <col min="7941" max="7941" width="10.6640625" customWidth="1"/>
    <col min="8194" max="8194" width="14.6640625" customWidth="1"/>
    <col min="8195" max="8195" width="21.5" customWidth="1"/>
    <col min="8197" max="8197" width="10.6640625" customWidth="1"/>
    <col min="8450" max="8450" width="14.6640625" customWidth="1"/>
    <col min="8451" max="8451" width="21.5" customWidth="1"/>
    <col min="8453" max="8453" width="10.6640625" customWidth="1"/>
    <col min="8706" max="8706" width="14.6640625" customWidth="1"/>
    <col min="8707" max="8707" width="21.5" customWidth="1"/>
    <col min="8709" max="8709" width="10.6640625" customWidth="1"/>
    <col min="8962" max="8962" width="14.6640625" customWidth="1"/>
    <col min="8963" max="8963" width="21.5" customWidth="1"/>
    <col min="8965" max="8965" width="10.6640625" customWidth="1"/>
    <col min="9218" max="9218" width="14.6640625" customWidth="1"/>
    <col min="9219" max="9219" width="21.5" customWidth="1"/>
    <col min="9221" max="9221" width="10.6640625" customWidth="1"/>
    <col min="9474" max="9474" width="14.6640625" customWidth="1"/>
    <col min="9475" max="9475" width="21.5" customWidth="1"/>
    <col min="9477" max="9477" width="10.6640625" customWidth="1"/>
    <col min="9730" max="9730" width="14.6640625" customWidth="1"/>
    <col min="9731" max="9731" width="21.5" customWidth="1"/>
    <col min="9733" max="9733" width="10.6640625" customWidth="1"/>
    <col min="9986" max="9986" width="14.6640625" customWidth="1"/>
    <col min="9987" max="9987" width="21.5" customWidth="1"/>
    <col min="9989" max="9989" width="10.6640625" customWidth="1"/>
    <col min="10242" max="10242" width="14.6640625" customWidth="1"/>
    <col min="10243" max="10243" width="21.5" customWidth="1"/>
    <col min="10245" max="10245" width="10.6640625" customWidth="1"/>
    <col min="10498" max="10498" width="14.6640625" customWidth="1"/>
    <col min="10499" max="10499" width="21.5" customWidth="1"/>
    <col min="10501" max="10501" width="10.6640625" customWidth="1"/>
    <col min="10754" max="10754" width="14.6640625" customWidth="1"/>
    <col min="10755" max="10755" width="21.5" customWidth="1"/>
    <col min="10757" max="10757" width="10.6640625" customWidth="1"/>
    <col min="11010" max="11010" width="14.6640625" customWidth="1"/>
    <col min="11011" max="11011" width="21.5" customWidth="1"/>
    <col min="11013" max="11013" width="10.6640625" customWidth="1"/>
    <col min="11266" max="11266" width="14.6640625" customWidth="1"/>
    <col min="11267" max="11267" width="21.5" customWidth="1"/>
    <col min="11269" max="11269" width="10.6640625" customWidth="1"/>
    <col min="11522" max="11522" width="14.6640625" customWidth="1"/>
    <col min="11523" max="11523" width="21.5" customWidth="1"/>
    <col min="11525" max="11525" width="10.6640625" customWidth="1"/>
    <col min="11778" max="11778" width="14.6640625" customWidth="1"/>
    <col min="11779" max="11779" width="21.5" customWidth="1"/>
    <col min="11781" max="11781" width="10.6640625" customWidth="1"/>
    <col min="12034" max="12034" width="14.6640625" customWidth="1"/>
    <col min="12035" max="12035" width="21.5" customWidth="1"/>
    <col min="12037" max="12037" width="10.6640625" customWidth="1"/>
    <col min="12290" max="12290" width="14.6640625" customWidth="1"/>
    <col min="12291" max="12291" width="21.5" customWidth="1"/>
    <col min="12293" max="12293" width="10.6640625" customWidth="1"/>
    <col min="12546" max="12546" width="14.6640625" customWidth="1"/>
    <col min="12547" max="12547" width="21.5" customWidth="1"/>
    <col min="12549" max="12549" width="10.6640625" customWidth="1"/>
    <col min="12802" max="12802" width="14.6640625" customWidth="1"/>
    <col min="12803" max="12803" width="21.5" customWidth="1"/>
    <col min="12805" max="12805" width="10.6640625" customWidth="1"/>
    <col min="13058" max="13058" width="14.6640625" customWidth="1"/>
    <col min="13059" max="13059" width="21.5" customWidth="1"/>
    <col min="13061" max="13061" width="10.6640625" customWidth="1"/>
    <col min="13314" max="13314" width="14.6640625" customWidth="1"/>
    <col min="13315" max="13315" width="21.5" customWidth="1"/>
    <col min="13317" max="13317" width="10.6640625" customWidth="1"/>
    <col min="13570" max="13570" width="14.6640625" customWidth="1"/>
    <col min="13571" max="13571" width="21.5" customWidth="1"/>
    <col min="13573" max="13573" width="10.6640625" customWidth="1"/>
    <col min="13826" max="13826" width="14.6640625" customWidth="1"/>
    <col min="13827" max="13827" width="21.5" customWidth="1"/>
    <col min="13829" max="13829" width="10.6640625" customWidth="1"/>
    <col min="14082" max="14082" width="14.6640625" customWidth="1"/>
    <col min="14083" max="14083" width="21.5" customWidth="1"/>
    <col min="14085" max="14085" width="10.6640625" customWidth="1"/>
    <col min="14338" max="14338" width="14.6640625" customWidth="1"/>
    <col min="14339" max="14339" width="21.5" customWidth="1"/>
    <col min="14341" max="14341" width="10.6640625" customWidth="1"/>
    <col min="14594" max="14594" width="14.6640625" customWidth="1"/>
    <col min="14595" max="14595" width="21.5" customWidth="1"/>
    <col min="14597" max="14597" width="10.6640625" customWidth="1"/>
    <col min="14850" max="14850" width="14.6640625" customWidth="1"/>
    <col min="14851" max="14851" width="21.5" customWidth="1"/>
    <col min="14853" max="14853" width="10.6640625" customWidth="1"/>
    <col min="15106" max="15106" width="14.6640625" customWidth="1"/>
    <col min="15107" max="15107" width="21.5" customWidth="1"/>
    <col min="15109" max="15109" width="10.6640625" customWidth="1"/>
    <col min="15362" max="15362" width="14.6640625" customWidth="1"/>
    <col min="15363" max="15363" width="21.5" customWidth="1"/>
    <col min="15365" max="15365" width="10.6640625" customWidth="1"/>
    <col min="15618" max="15618" width="14.6640625" customWidth="1"/>
    <col min="15619" max="15619" width="21.5" customWidth="1"/>
    <col min="15621" max="15621" width="10.6640625" customWidth="1"/>
    <col min="15874" max="15874" width="14.6640625" customWidth="1"/>
    <col min="15875" max="15875" width="21.5" customWidth="1"/>
    <col min="15877" max="15877" width="10.6640625" customWidth="1"/>
    <col min="16130" max="16130" width="14.6640625" customWidth="1"/>
    <col min="16131" max="16131" width="21.5" customWidth="1"/>
    <col min="16133" max="16133" width="10.6640625" customWidth="1"/>
  </cols>
  <sheetData>
    <row r="1" spans="1:9" ht="15" x14ac:dyDescent="0.2">
      <c r="A1" s="28" t="s">
        <v>349</v>
      </c>
      <c r="B1" s="28"/>
      <c r="C1" s="28"/>
    </row>
    <row r="3" spans="1:9" ht="15" x14ac:dyDescent="0.2">
      <c r="C3" s="16" t="s">
        <v>357</v>
      </c>
      <c r="F3" s="16" t="s">
        <v>358</v>
      </c>
    </row>
    <row r="4" spans="1:9" ht="15" x14ac:dyDescent="0.25">
      <c r="C4" s="21" t="s">
        <v>353</v>
      </c>
    </row>
    <row r="5" spans="1:9" x14ac:dyDescent="0.2">
      <c r="A5" s="33" t="s">
        <v>350</v>
      </c>
      <c r="B5" s="34" t="s">
        <v>351</v>
      </c>
      <c r="C5" s="22" t="s">
        <v>354</v>
      </c>
    </row>
    <row r="6" spans="1:9" x14ac:dyDescent="0.2">
      <c r="A6" s="33"/>
      <c r="B6" s="34"/>
      <c r="E6" t="s">
        <v>352</v>
      </c>
      <c r="F6" s="22" t="s">
        <v>359</v>
      </c>
      <c r="I6">
        <v>400</v>
      </c>
    </row>
    <row r="7" spans="1:9" x14ac:dyDescent="0.2">
      <c r="A7">
        <v>1</v>
      </c>
      <c r="B7">
        <v>45.4</v>
      </c>
      <c r="E7">
        <f>B7</f>
        <v>45.4</v>
      </c>
      <c r="F7" s="22" t="s">
        <v>360</v>
      </c>
      <c r="I7">
        <f>MATCH(I6,E7:E25,1)+1</f>
        <v>7</v>
      </c>
    </row>
    <row r="8" spans="1:9" ht="12.75" customHeight="1" x14ac:dyDescent="0.2">
      <c r="A8">
        <v>2</v>
      </c>
      <c r="B8">
        <v>18.600000000000001</v>
      </c>
      <c r="E8">
        <f t="shared" ref="E8:E25" si="0">E7+B8</f>
        <v>64</v>
      </c>
      <c r="F8" s="22" t="s">
        <v>355</v>
      </c>
      <c r="I8">
        <f>INDEX(E7:E25,I7,1)</f>
        <v>447.6</v>
      </c>
    </row>
    <row r="9" spans="1:9" x14ac:dyDescent="0.2">
      <c r="A9">
        <v>3</v>
      </c>
      <c r="B9">
        <v>76.5</v>
      </c>
      <c r="E9">
        <f t="shared" si="0"/>
        <v>140.5</v>
      </c>
      <c r="F9" s="22" t="s">
        <v>361</v>
      </c>
      <c r="I9">
        <f>I8-I6</f>
        <v>47.600000000000023</v>
      </c>
    </row>
    <row r="10" spans="1:9" x14ac:dyDescent="0.2">
      <c r="A10">
        <v>4</v>
      </c>
      <c r="B10">
        <v>88.6</v>
      </c>
      <c r="E10">
        <f t="shared" si="0"/>
        <v>229.1</v>
      </c>
    </row>
    <row r="11" spans="1:9" x14ac:dyDescent="0.2">
      <c r="A11">
        <v>5</v>
      </c>
      <c r="B11">
        <v>97.4</v>
      </c>
      <c r="E11">
        <f t="shared" si="0"/>
        <v>326.5</v>
      </c>
    </row>
    <row r="12" spans="1:9" x14ac:dyDescent="0.2">
      <c r="A12">
        <v>6</v>
      </c>
      <c r="B12">
        <v>23.1</v>
      </c>
      <c r="E12">
        <f t="shared" si="0"/>
        <v>349.6</v>
      </c>
    </row>
    <row r="13" spans="1:9" x14ac:dyDescent="0.2">
      <c r="A13">
        <v>7</v>
      </c>
      <c r="B13">
        <v>98</v>
      </c>
      <c r="E13">
        <f t="shared" si="0"/>
        <v>447.6</v>
      </c>
    </row>
    <row r="14" spans="1:9" x14ac:dyDescent="0.2">
      <c r="A14">
        <v>8</v>
      </c>
      <c r="B14">
        <v>33.700000000000003</v>
      </c>
      <c r="E14">
        <f t="shared" si="0"/>
        <v>481.3</v>
      </c>
    </row>
    <row r="15" spans="1:9" x14ac:dyDescent="0.2">
      <c r="A15">
        <v>9</v>
      </c>
      <c r="B15">
        <v>2.8</v>
      </c>
      <c r="E15">
        <f t="shared" si="0"/>
        <v>484.1</v>
      </c>
    </row>
    <row r="16" spans="1:9" x14ac:dyDescent="0.2">
      <c r="A16">
        <v>10</v>
      </c>
      <c r="B16">
        <v>37</v>
      </c>
      <c r="E16">
        <f t="shared" si="0"/>
        <v>521.1</v>
      </c>
    </row>
    <row r="17" spans="1:5" x14ac:dyDescent="0.2">
      <c r="A17">
        <v>11</v>
      </c>
      <c r="B17">
        <v>24.7</v>
      </c>
      <c r="E17">
        <f t="shared" si="0"/>
        <v>545.80000000000007</v>
      </c>
    </row>
    <row r="18" spans="1:5" x14ac:dyDescent="0.2">
      <c r="A18">
        <v>12</v>
      </c>
      <c r="B18">
        <v>6.9</v>
      </c>
      <c r="E18">
        <f t="shared" si="0"/>
        <v>552.70000000000005</v>
      </c>
    </row>
    <row r="19" spans="1:5" x14ac:dyDescent="0.2">
      <c r="A19">
        <v>13</v>
      </c>
      <c r="B19">
        <v>63.9</v>
      </c>
      <c r="E19">
        <f t="shared" si="0"/>
        <v>616.6</v>
      </c>
    </row>
    <row r="20" spans="1:5" x14ac:dyDescent="0.2">
      <c r="A20">
        <v>14</v>
      </c>
      <c r="B20">
        <v>84</v>
      </c>
      <c r="E20">
        <f t="shared" si="0"/>
        <v>700.6</v>
      </c>
    </row>
    <row r="21" spans="1:5" x14ac:dyDescent="0.2">
      <c r="A21">
        <v>15</v>
      </c>
      <c r="B21">
        <v>4.0999999999999996</v>
      </c>
      <c r="E21">
        <f t="shared" si="0"/>
        <v>704.7</v>
      </c>
    </row>
    <row r="22" spans="1:5" x14ac:dyDescent="0.2">
      <c r="A22">
        <v>16</v>
      </c>
      <c r="B22">
        <v>81.400000000000006</v>
      </c>
      <c r="E22">
        <f t="shared" si="0"/>
        <v>786.1</v>
      </c>
    </row>
    <row r="23" spans="1:5" x14ac:dyDescent="0.2">
      <c r="A23">
        <v>17</v>
      </c>
      <c r="B23">
        <v>81.2</v>
      </c>
      <c r="E23">
        <f t="shared" si="0"/>
        <v>867.30000000000007</v>
      </c>
    </row>
    <row r="24" spans="1:5" x14ac:dyDescent="0.2">
      <c r="A24">
        <v>18</v>
      </c>
      <c r="B24">
        <v>1.2</v>
      </c>
      <c r="E24">
        <f t="shared" si="0"/>
        <v>868.50000000000011</v>
      </c>
    </row>
    <row r="25" spans="1:5" x14ac:dyDescent="0.2">
      <c r="A25">
        <v>19</v>
      </c>
      <c r="B25">
        <v>73</v>
      </c>
      <c r="E25">
        <f t="shared" si="0"/>
        <v>941.50000000000011</v>
      </c>
    </row>
  </sheetData>
  <mergeCells count="3">
    <mergeCell ref="A5:A6"/>
    <mergeCell ref="B5:B6"/>
    <mergeCell ref="A1:C1"/>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8"/>
  <sheetViews>
    <sheetView workbookViewId="0">
      <selection activeCell="H25" sqref="H25"/>
    </sheetView>
  </sheetViews>
  <sheetFormatPr baseColWidth="10" defaultColWidth="10.6640625" defaultRowHeight="12.75" x14ac:dyDescent="0.2"/>
  <cols>
    <col min="1" max="1" width="5.1640625" customWidth="1"/>
    <col min="2" max="2" width="18.1640625" customWidth="1"/>
    <col min="3" max="3" width="8.33203125" customWidth="1"/>
    <col min="4" max="4" width="18" bestFit="1" customWidth="1"/>
    <col min="5" max="5" width="17.83203125" bestFit="1" customWidth="1"/>
    <col min="6" max="6" width="11.5" bestFit="1" customWidth="1"/>
    <col min="7" max="7" width="11.33203125" bestFit="1" customWidth="1"/>
    <col min="8" max="8" width="8.1640625" bestFit="1" customWidth="1"/>
    <col min="9" max="9" width="11.5" bestFit="1" customWidth="1"/>
    <col min="10" max="10" width="11" bestFit="1" customWidth="1"/>
    <col min="257" max="257" width="5.1640625" customWidth="1"/>
    <col min="258" max="258" width="18.1640625" customWidth="1"/>
    <col min="259" max="259" width="8.33203125" customWidth="1"/>
    <col min="260" max="260" width="18" bestFit="1" customWidth="1"/>
    <col min="261" max="261" width="17.83203125" bestFit="1" customWidth="1"/>
    <col min="262" max="262" width="11.5" bestFit="1" customWidth="1"/>
    <col min="263" max="263" width="11.33203125" bestFit="1" customWidth="1"/>
    <col min="264" max="264" width="8.1640625" bestFit="1" customWidth="1"/>
    <col min="265" max="265" width="11.5" bestFit="1" customWidth="1"/>
    <col min="266" max="266" width="11" bestFit="1" customWidth="1"/>
    <col min="513" max="513" width="5.1640625" customWidth="1"/>
    <col min="514" max="514" width="18.1640625" customWidth="1"/>
    <col min="515" max="515" width="8.33203125" customWidth="1"/>
    <col min="516" max="516" width="18" bestFit="1" customWidth="1"/>
    <col min="517" max="517" width="17.83203125" bestFit="1" customWidth="1"/>
    <col min="518" max="518" width="11.5" bestFit="1" customWidth="1"/>
    <col min="519" max="519" width="11.33203125" bestFit="1" customWidth="1"/>
    <col min="520" max="520" width="8.1640625" bestFit="1" customWidth="1"/>
    <col min="521" max="521" width="11.5" bestFit="1" customWidth="1"/>
    <col min="522" max="522" width="11" bestFit="1" customWidth="1"/>
    <col min="769" max="769" width="5.1640625" customWidth="1"/>
    <col min="770" max="770" width="18.1640625" customWidth="1"/>
    <col min="771" max="771" width="8.33203125" customWidth="1"/>
    <col min="772" max="772" width="18" bestFit="1" customWidth="1"/>
    <col min="773" max="773" width="17.83203125" bestFit="1" customWidth="1"/>
    <col min="774" max="774" width="11.5" bestFit="1" customWidth="1"/>
    <col min="775" max="775" width="11.33203125" bestFit="1" customWidth="1"/>
    <col min="776" max="776" width="8.1640625" bestFit="1" customWidth="1"/>
    <col min="777" max="777" width="11.5" bestFit="1" customWidth="1"/>
    <col min="778" max="778" width="11" bestFit="1" customWidth="1"/>
    <col min="1025" max="1025" width="5.1640625" customWidth="1"/>
    <col min="1026" max="1026" width="18.1640625" customWidth="1"/>
    <col min="1027" max="1027" width="8.33203125" customWidth="1"/>
    <col min="1028" max="1028" width="18" bestFit="1" customWidth="1"/>
    <col min="1029" max="1029" width="17.83203125" bestFit="1" customWidth="1"/>
    <col min="1030" max="1030" width="11.5" bestFit="1" customWidth="1"/>
    <col min="1031" max="1031" width="11.33203125" bestFit="1" customWidth="1"/>
    <col min="1032" max="1032" width="8.1640625" bestFit="1" customWidth="1"/>
    <col min="1033" max="1033" width="11.5" bestFit="1" customWidth="1"/>
    <col min="1034" max="1034" width="11" bestFit="1" customWidth="1"/>
    <col min="1281" max="1281" width="5.1640625" customWidth="1"/>
    <col min="1282" max="1282" width="18.1640625" customWidth="1"/>
    <col min="1283" max="1283" width="8.33203125" customWidth="1"/>
    <col min="1284" max="1284" width="18" bestFit="1" customWidth="1"/>
    <col min="1285" max="1285" width="17.83203125" bestFit="1" customWidth="1"/>
    <col min="1286" max="1286" width="11.5" bestFit="1" customWidth="1"/>
    <col min="1287" max="1287" width="11.33203125" bestFit="1" customWidth="1"/>
    <col min="1288" max="1288" width="8.1640625" bestFit="1" customWidth="1"/>
    <col min="1289" max="1289" width="11.5" bestFit="1" customWidth="1"/>
    <col min="1290" max="1290" width="11" bestFit="1" customWidth="1"/>
    <col min="1537" max="1537" width="5.1640625" customWidth="1"/>
    <col min="1538" max="1538" width="18.1640625" customWidth="1"/>
    <col min="1539" max="1539" width="8.33203125" customWidth="1"/>
    <col min="1540" max="1540" width="18" bestFit="1" customWidth="1"/>
    <col min="1541" max="1541" width="17.83203125" bestFit="1" customWidth="1"/>
    <col min="1542" max="1542" width="11.5" bestFit="1" customWidth="1"/>
    <col min="1543" max="1543" width="11.33203125" bestFit="1" customWidth="1"/>
    <col min="1544" max="1544" width="8.1640625" bestFit="1" customWidth="1"/>
    <col min="1545" max="1545" width="11.5" bestFit="1" customWidth="1"/>
    <col min="1546" max="1546" width="11" bestFit="1" customWidth="1"/>
    <col min="1793" max="1793" width="5.1640625" customWidth="1"/>
    <col min="1794" max="1794" width="18.1640625" customWidth="1"/>
    <col min="1795" max="1795" width="8.33203125" customWidth="1"/>
    <col min="1796" max="1796" width="18" bestFit="1" customWidth="1"/>
    <col min="1797" max="1797" width="17.83203125" bestFit="1" customWidth="1"/>
    <col min="1798" max="1798" width="11.5" bestFit="1" customWidth="1"/>
    <col min="1799" max="1799" width="11.33203125" bestFit="1" customWidth="1"/>
    <col min="1800" max="1800" width="8.1640625" bestFit="1" customWidth="1"/>
    <col min="1801" max="1801" width="11.5" bestFit="1" customWidth="1"/>
    <col min="1802" max="1802" width="11" bestFit="1" customWidth="1"/>
    <col min="2049" max="2049" width="5.1640625" customWidth="1"/>
    <col min="2050" max="2050" width="18.1640625" customWidth="1"/>
    <col min="2051" max="2051" width="8.33203125" customWidth="1"/>
    <col min="2052" max="2052" width="18" bestFit="1" customWidth="1"/>
    <col min="2053" max="2053" width="17.83203125" bestFit="1" customWidth="1"/>
    <col min="2054" max="2054" width="11.5" bestFit="1" customWidth="1"/>
    <col min="2055" max="2055" width="11.33203125" bestFit="1" customWidth="1"/>
    <col min="2056" max="2056" width="8.1640625" bestFit="1" customWidth="1"/>
    <col min="2057" max="2057" width="11.5" bestFit="1" customWidth="1"/>
    <col min="2058" max="2058" width="11" bestFit="1" customWidth="1"/>
    <col min="2305" max="2305" width="5.1640625" customWidth="1"/>
    <col min="2306" max="2306" width="18.1640625" customWidth="1"/>
    <col min="2307" max="2307" width="8.33203125" customWidth="1"/>
    <col min="2308" max="2308" width="18" bestFit="1" customWidth="1"/>
    <col min="2309" max="2309" width="17.83203125" bestFit="1" customWidth="1"/>
    <col min="2310" max="2310" width="11.5" bestFit="1" customWidth="1"/>
    <col min="2311" max="2311" width="11.33203125" bestFit="1" customWidth="1"/>
    <col min="2312" max="2312" width="8.1640625" bestFit="1" customWidth="1"/>
    <col min="2313" max="2313" width="11.5" bestFit="1" customWidth="1"/>
    <col min="2314" max="2314" width="11" bestFit="1" customWidth="1"/>
    <col min="2561" max="2561" width="5.1640625" customWidth="1"/>
    <col min="2562" max="2562" width="18.1640625" customWidth="1"/>
    <col min="2563" max="2563" width="8.33203125" customWidth="1"/>
    <col min="2564" max="2564" width="18" bestFit="1" customWidth="1"/>
    <col min="2565" max="2565" width="17.83203125" bestFit="1" customWidth="1"/>
    <col min="2566" max="2566" width="11.5" bestFit="1" customWidth="1"/>
    <col min="2567" max="2567" width="11.33203125" bestFit="1" customWidth="1"/>
    <col min="2568" max="2568" width="8.1640625" bestFit="1" customWidth="1"/>
    <col min="2569" max="2569" width="11.5" bestFit="1" customWidth="1"/>
    <col min="2570" max="2570" width="11" bestFit="1" customWidth="1"/>
    <col min="2817" max="2817" width="5.1640625" customWidth="1"/>
    <col min="2818" max="2818" width="18.1640625" customWidth="1"/>
    <col min="2819" max="2819" width="8.33203125" customWidth="1"/>
    <col min="2820" max="2820" width="18" bestFit="1" customWidth="1"/>
    <col min="2821" max="2821" width="17.83203125" bestFit="1" customWidth="1"/>
    <col min="2822" max="2822" width="11.5" bestFit="1" customWidth="1"/>
    <col min="2823" max="2823" width="11.33203125" bestFit="1" customWidth="1"/>
    <col min="2824" max="2824" width="8.1640625" bestFit="1" customWidth="1"/>
    <col min="2825" max="2825" width="11.5" bestFit="1" customWidth="1"/>
    <col min="2826" max="2826" width="11" bestFit="1" customWidth="1"/>
    <col min="3073" max="3073" width="5.1640625" customWidth="1"/>
    <col min="3074" max="3074" width="18.1640625" customWidth="1"/>
    <col min="3075" max="3075" width="8.33203125" customWidth="1"/>
    <col min="3076" max="3076" width="18" bestFit="1" customWidth="1"/>
    <col min="3077" max="3077" width="17.83203125" bestFit="1" customWidth="1"/>
    <col min="3078" max="3078" width="11.5" bestFit="1" customWidth="1"/>
    <col min="3079" max="3079" width="11.33203125" bestFit="1" customWidth="1"/>
    <col min="3080" max="3080" width="8.1640625" bestFit="1" customWidth="1"/>
    <col min="3081" max="3081" width="11.5" bestFit="1" customWidth="1"/>
    <col min="3082" max="3082" width="11" bestFit="1" customWidth="1"/>
    <col min="3329" max="3329" width="5.1640625" customWidth="1"/>
    <col min="3330" max="3330" width="18.1640625" customWidth="1"/>
    <col min="3331" max="3331" width="8.33203125" customWidth="1"/>
    <col min="3332" max="3332" width="18" bestFit="1" customWidth="1"/>
    <col min="3333" max="3333" width="17.83203125" bestFit="1" customWidth="1"/>
    <col min="3334" max="3334" width="11.5" bestFit="1" customWidth="1"/>
    <col min="3335" max="3335" width="11.33203125" bestFit="1" customWidth="1"/>
    <col min="3336" max="3336" width="8.1640625" bestFit="1" customWidth="1"/>
    <col min="3337" max="3337" width="11.5" bestFit="1" customWidth="1"/>
    <col min="3338" max="3338" width="11" bestFit="1" customWidth="1"/>
    <col min="3585" max="3585" width="5.1640625" customWidth="1"/>
    <col min="3586" max="3586" width="18.1640625" customWidth="1"/>
    <col min="3587" max="3587" width="8.33203125" customWidth="1"/>
    <col min="3588" max="3588" width="18" bestFit="1" customWidth="1"/>
    <col min="3589" max="3589" width="17.83203125" bestFit="1" customWidth="1"/>
    <col min="3590" max="3590" width="11.5" bestFit="1" customWidth="1"/>
    <col min="3591" max="3591" width="11.33203125" bestFit="1" customWidth="1"/>
    <col min="3592" max="3592" width="8.1640625" bestFit="1" customWidth="1"/>
    <col min="3593" max="3593" width="11.5" bestFit="1" customWidth="1"/>
    <col min="3594" max="3594" width="11" bestFit="1" customWidth="1"/>
    <col min="3841" max="3841" width="5.1640625" customWidth="1"/>
    <col min="3842" max="3842" width="18.1640625" customWidth="1"/>
    <col min="3843" max="3843" width="8.33203125" customWidth="1"/>
    <col min="3844" max="3844" width="18" bestFit="1" customWidth="1"/>
    <col min="3845" max="3845" width="17.83203125" bestFit="1" customWidth="1"/>
    <col min="3846" max="3846" width="11.5" bestFit="1" customWidth="1"/>
    <col min="3847" max="3847" width="11.33203125" bestFit="1" customWidth="1"/>
    <col min="3848" max="3848" width="8.1640625" bestFit="1" customWidth="1"/>
    <col min="3849" max="3849" width="11.5" bestFit="1" customWidth="1"/>
    <col min="3850" max="3850" width="11" bestFit="1" customWidth="1"/>
    <col min="4097" max="4097" width="5.1640625" customWidth="1"/>
    <col min="4098" max="4098" width="18.1640625" customWidth="1"/>
    <col min="4099" max="4099" width="8.33203125" customWidth="1"/>
    <col min="4100" max="4100" width="18" bestFit="1" customWidth="1"/>
    <col min="4101" max="4101" width="17.83203125" bestFit="1" customWidth="1"/>
    <col min="4102" max="4102" width="11.5" bestFit="1" customWidth="1"/>
    <col min="4103" max="4103" width="11.33203125" bestFit="1" customWidth="1"/>
    <col min="4104" max="4104" width="8.1640625" bestFit="1" customWidth="1"/>
    <col min="4105" max="4105" width="11.5" bestFit="1" customWidth="1"/>
    <col min="4106" max="4106" width="11" bestFit="1" customWidth="1"/>
    <col min="4353" max="4353" width="5.1640625" customWidth="1"/>
    <col min="4354" max="4354" width="18.1640625" customWidth="1"/>
    <col min="4355" max="4355" width="8.33203125" customWidth="1"/>
    <col min="4356" max="4356" width="18" bestFit="1" customWidth="1"/>
    <col min="4357" max="4357" width="17.83203125" bestFit="1" customWidth="1"/>
    <col min="4358" max="4358" width="11.5" bestFit="1" customWidth="1"/>
    <col min="4359" max="4359" width="11.33203125" bestFit="1" customWidth="1"/>
    <col min="4360" max="4360" width="8.1640625" bestFit="1" customWidth="1"/>
    <col min="4361" max="4361" width="11.5" bestFit="1" customWidth="1"/>
    <col min="4362" max="4362" width="11" bestFit="1" customWidth="1"/>
    <col min="4609" max="4609" width="5.1640625" customWidth="1"/>
    <col min="4610" max="4610" width="18.1640625" customWidth="1"/>
    <col min="4611" max="4611" width="8.33203125" customWidth="1"/>
    <col min="4612" max="4612" width="18" bestFit="1" customWidth="1"/>
    <col min="4613" max="4613" width="17.83203125" bestFit="1" customWidth="1"/>
    <col min="4614" max="4614" width="11.5" bestFit="1" customWidth="1"/>
    <col min="4615" max="4615" width="11.33203125" bestFit="1" customWidth="1"/>
    <col min="4616" max="4616" width="8.1640625" bestFit="1" customWidth="1"/>
    <col min="4617" max="4617" width="11.5" bestFit="1" customWidth="1"/>
    <col min="4618" max="4618" width="11" bestFit="1" customWidth="1"/>
    <col min="4865" max="4865" width="5.1640625" customWidth="1"/>
    <col min="4866" max="4866" width="18.1640625" customWidth="1"/>
    <col min="4867" max="4867" width="8.33203125" customWidth="1"/>
    <col min="4868" max="4868" width="18" bestFit="1" customWidth="1"/>
    <col min="4869" max="4869" width="17.83203125" bestFit="1" customWidth="1"/>
    <col min="4870" max="4870" width="11.5" bestFit="1" customWidth="1"/>
    <col min="4871" max="4871" width="11.33203125" bestFit="1" customWidth="1"/>
    <col min="4872" max="4872" width="8.1640625" bestFit="1" customWidth="1"/>
    <col min="4873" max="4873" width="11.5" bestFit="1" customWidth="1"/>
    <col min="4874" max="4874" width="11" bestFit="1" customWidth="1"/>
    <col min="5121" max="5121" width="5.1640625" customWidth="1"/>
    <col min="5122" max="5122" width="18.1640625" customWidth="1"/>
    <col min="5123" max="5123" width="8.33203125" customWidth="1"/>
    <col min="5124" max="5124" width="18" bestFit="1" customWidth="1"/>
    <col min="5125" max="5125" width="17.83203125" bestFit="1" customWidth="1"/>
    <col min="5126" max="5126" width="11.5" bestFit="1" customWidth="1"/>
    <col min="5127" max="5127" width="11.33203125" bestFit="1" customWidth="1"/>
    <col min="5128" max="5128" width="8.1640625" bestFit="1" customWidth="1"/>
    <col min="5129" max="5129" width="11.5" bestFit="1" customWidth="1"/>
    <col min="5130" max="5130" width="11" bestFit="1" customWidth="1"/>
    <col min="5377" max="5377" width="5.1640625" customWidth="1"/>
    <col min="5378" max="5378" width="18.1640625" customWidth="1"/>
    <col min="5379" max="5379" width="8.33203125" customWidth="1"/>
    <col min="5380" max="5380" width="18" bestFit="1" customWidth="1"/>
    <col min="5381" max="5381" width="17.83203125" bestFit="1" customWidth="1"/>
    <col min="5382" max="5382" width="11.5" bestFit="1" customWidth="1"/>
    <col min="5383" max="5383" width="11.33203125" bestFit="1" customWidth="1"/>
    <col min="5384" max="5384" width="8.1640625" bestFit="1" customWidth="1"/>
    <col min="5385" max="5385" width="11.5" bestFit="1" customWidth="1"/>
    <col min="5386" max="5386" width="11" bestFit="1" customWidth="1"/>
    <col min="5633" max="5633" width="5.1640625" customWidth="1"/>
    <col min="5634" max="5634" width="18.1640625" customWidth="1"/>
    <col min="5635" max="5635" width="8.33203125" customWidth="1"/>
    <col min="5636" max="5636" width="18" bestFit="1" customWidth="1"/>
    <col min="5637" max="5637" width="17.83203125" bestFit="1" customWidth="1"/>
    <col min="5638" max="5638" width="11.5" bestFit="1" customWidth="1"/>
    <col min="5639" max="5639" width="11.33203125" bestFit="1" customWidth="1"/>
    <col min="5640" max="5640" width="8.1640625" bestFit="1" customWidth="1"/>
    <col min="5641" max="5641" width="11.5" bestFit="1" customWidth="1"/>
    <col min="5642" max="5642" width="11" bestFit="1" customWidth="1"/>
    <col min="5889" max="5889" width="5.1640625" customWidth="1"/>
    <col min="5890" max="5890" width="18.1640625" customWidth="1"/>
    <col min="5891" max="5891" width="8.33203125" customWidth="1"/>
    <col min="5892" max="5892" width="18" bestFit="1" customWidth="1"/>
    <col min="5893" max="5893" width="17.83203125" bestFit="1" customWidth="1"/>
    <col min="5894" max="5894" width="11.5" bestFit="1" customWidth="1"/>
    <col min="5895" max="5895" width="11.33203125" bestFit="1" customWidth="1"/>
    <col min="5896" max="5896" width="8.1640625" bestFit="1" customWidth="1"/>
    <col min="5897" max="5897" width="11.5" bestFit="1" customWidth="1"/>
    <col min="5898" max="5898" width="11" bestFit="1" customWidth="1"/>
    <col min="6145" max="6145" width="5.1640625" customWidth="1"/>
    <col min="6146" max="6146" width="18.1640625" customWidth="1"/>
    <col min="6147" max="6147" width="8.33203125" customWidth="1"/>
    <col min="6148" max="6148" width="18" bestFit="1" customWidth="1"/>
    <col min="6149" max="6149" width="17.83203125" bestFit="1" customWidth="1"/>
    <col min="6150" max="6150" width="11.5" bestFit="1" customWidth="1"/>
    <col min="6151" max="6151" width="11.33203125" bestFit="1" customWidth="1"/>
    <col min="6152" max="6152" width="8.1640625" bestFit="1" customWidth="1"/>
    <col min="6153" max="6153" width="11.5" bestFit="1" customWidth="1"/>
    <col min="6154" max="6154" width="11" bestFit="1" customWidth="1"/>
    <col min="6401" max="6401" width="5.1640625" customWidth="1"/>
    <col min="6402" max="6402" width="18.1640625" customWidth="1"/>
    <col min="6403" max="6403" width="8.33203125" customWidth="1"/>
    <col min="6404" max="6404" width="18" bestFit="1" customWidth="1"/>
    <col min="6405" max="6405" width="17.83203125" bestFit="1" customWidth="1"/>
    <col min="6406" max="6406" width="11.5" bestFit="1" customWidth="1"/>
    <col min="6407" max="6407" width="11.33203125" bestFit="1" customWidth="1"/>
    <col min="6408" max="6408" width="8.1640625" bestFit="1" customWidth="1"/>
    <col min="6409" max="6409" width="11.5" bestFit="1" customWidth="1"/>
    <col min="6410" max="6410" width="11" bestFit="1" customWidth="1"/>
    <col min="6657" max="6657" width="5.1640625" customWidth="1"/>
    <col min="6658" max="6658" width="18.1640625" customWidth="1"/>
    <col min="6659" max="6659" width="8.33203125" customWidth="1"/>
    <col min="6660" max="6660" width="18" bestFit="1" customWidth="1"/>
    <col min="6661" max="6661" width="17.83203125" bestFit="1" customWidth="1"/>
    <col min="6662" max="6662" width="11.5" bestFit="1" customWidth="1"/>
    <col min="6663" max="6663" width="11.33203125" bestFit="1" customWidth="1"/>
    <col min="6664" max="6664" width="8.1640625" bestFit="1" customWidth="1"/>
    <col min="6665" max="6665" width="11.5" bestFit="1" customWidth="1"/>
    <col min="6666" max="6666" width="11" bestFit="1" customWidth="1"/>
    <col min="6913" max="6913" width="5.1640625" customWidth="1"/>
    <col min="6914" max="6914" width="18.1640625" customWidth="1"/>
    <col min="6915" max="6915" width="8.33203125" customWidth="1"/>
    <col min="6916" max="6916" width="18" bestFit="1" customWidth="1"/>
    <col min="6917" max="6917" width="17.83203125" bestFit="1" customWidth="1"/>
    <col min="6918" max="6918" width="11.5" bestFit="1" customWidth="1"/>
    <col min="6919" max="6919" width="11.33203125" bestFit="1" customWidth="1"/>
    <col min="6920" max="6920" width="8.1640625" bestFit="1" customWidth="1"/>
    <col min="6921" max="6921" width="11.5" bestFit="1" customWidth="1"/>
    <col min="6922" max="6922" width="11" bestFit="1" customWidth="1"/>
    <col min="7169" max="7169" width="5.1640625" customWidth="1"/>
    <col min="7170" max="7170" width="18.1640625" customWidth="1"/>
    <col min="7171" max="7171" width="8.33203125" customWidth="1"/>
    <col min="7172" max="7172" width="18" bestFit="1" customWidth="1"/>
    <col min="7173" max="7173" width="17.83203125" bestFit="1" customWidth="1"/>
    <col min="7174" max="7174" width="11.5" bestFit="1" customWidth="1"/>
    <col min="7175" max="7175" width="11.33203125" bestFit="1" customWidth="1"/>
    <col min="7176" max="7176" width="8.1640625" bestFit="1" customWidth="1"/>
    <col min="7177" max="7177" width="11.5" bestFit="1" customWidth="1"/>
    <col min="7178" max="7178" width="11" bestFit="1" customWidth="1"/>
    <col min="7425" max="7425" width="5.1640625" customWidth="1"/>
    <col min="7426" max="7426" width="18.1640625" customWidth="1"/>
    <col min="7427" max="7427" width="8.33203125" customWidth="1"/>
    <col min="7428" max="7428" width="18" bestFit="1" customWidth="1"/>
    <col min="7429" max="7429" width="17.83203125" bestFit="1" customWidth="1"/>
    <col min="7430" max="7430" width="11.5" bestFit="1" customWidth="1"/>
    <col min="7431" max="7431" width="11.33203125" bestFit="1" customWidth="1"/>
    <col min="7432" max="7432" width="8.1640625" bestFit="1" customWidth="1"/>
    <col min="7433" max="7433" width="11.5" bestFit="1" customWidth="1"/>
    <col min="7434" max="7434" width="11" bestFit="1" customWidth="1"/>
    <col min="7681" max="7681" width="5.1640625" customWidth="1"/>
    <col min="7682" max="7682" width="18.1640625" customWidth="1"/>
    <col min="7683" max="7683" width="8.33203125" customWidth="1"/>
    <col min="7684" max="7684" width="18" bestFit="1" customWidth="1"/>
    <col min="7685" max="7685" width="17.83203125" bestFit="1" customWidth="1"/>
    <col min="7686" max="7686" width="11.5" bestFit="1" customWidth="1"/>
    <col min="7687" max="7687" width="11.33203125" bestFit="1" customWidth="1"/>
    <col min="7688" max="7688" width="8.1640625" bestFit="1" customWidth="1"/>
    <col min="7689" max="7689" width="11.5" bestFit="1" customWidth="1"/>
    <col min="7690" max="7690" width="11" bestFit="1" customWidth="1"/>
    <col min="7937" max="7937" width="5.1640625" customWidth="1"/>
    <col min="7938" max="7938" width="18.1640625" customWidth="1"/>
    <col min="7939" max="7939" width="8.33203125" customWidth="1"/>
    <col min="7940" max="7940" width="18" bestFit="1" customWidth="1"/>
    <col min="7941" max="7941" width="17.83203125" bestFit="1" customWidth="1"/>
    <col min="7942" max="7942" width="11.5" bestFit="1" customWidth="1"/>
    <col min="7943" max="7943" width="11.33203125" bestFit="1" customWidth="1"/>
    <col min="7944" max="7944" width="8.1640625" bestFit="1" customWidth="1"/>
    <col min="7945" max="7945" width="11.5" bestFit="1" customWidth="1"/>
    <col min="7946" max="7946" width="11" bestFit="1" customWidth="1"/>
    <col min="8193" max="8193" width="5.1640625" customWidth="1"/>
    <col min="8194" max="8194" width="18.1640625" customWidth="1"/>
    <col min="8195" max="8195" width="8.33203125" customWidth="1"/>
    <col min="8196" max="8196" width="18" bestFit="1" customWidth="1"/>
    <col min="8197" max="8197" width="17.83203125" bestFit="1" customWidth="1"/>
    <col min="8198" max="8198" width="11.5" bestFit="1" customWidth="1"/>
    <col min="8199" max="8199" width="11.33203125" bestFit="1" customWidth="1"/>
    <col min="8200" max="8200" width="8.1640625" bestFit="1" customWidth="1"/>
    <col min="8201" max="8201" width="11.5" bestFit="1" customWidth="1"/>
    <col min="8202" max="8202" width="11" bestFit="1" customWidth="1"/>
    <col min="8449" max="8449" width="5.1640625" customWidth="1"/>
    <col min="8450" max="8450" width="18.1640625" customWidth="1"/>
    <col min="8451" max="8451" width="8.33203125" customWidth="1"/>
    <col min="8452" max="8452" width="18" bestFit="1" customWidth="1"/>
    <col min="8453" max="8453" width="17.83203125" bestFit="1" customWidth="1"/>
    <col min="8454" max="8454" width="11.5" bestFit="1" customWidth="1"/>
    <col min="8455" max="8455" width="11.33203125" bestFit="1" customWidth="1"/>
    <col min="8456" max="8456" width="8.1640625" bestFit="1" customWidth="1"/>
    <col min="8457" max="8457" width="11.5" bestFit="1" customWidth="1"/>
    <col min="8458" max="8458" width="11" bestFit="1" customWidth="1"/>
    <col min="8705" max="8705" width="5.1640625" customWidth="1"/>
    <col min="8706" max="8706" width="18.1640625" customWidth="1"/>
    <col min="8707" max="8707" width="8.33203125" customWidth="1"/>
    <col min="8708" max="8708" width="18" bestFit="1" customWidth="1"/>
    <col min="8709" max="8709" width="17.83203125" bestFit="1" customWidth="1"/>
    <col min="8710" max="8710" width="11.5" bestFit="1" customWidth="1"/>
    <col min="8711" max="8711" width="11.33203125" bestFit="1" customWidth="1"/>
    <col min="8712" max="8712" width="8.1640625" bestFit="1" customWidth="1"/>
    <col min="8713" max="8713" width="11.5" bestFit="1" customWidth="1"/>
    <col min="8714" max="8714" width="11" bestFit="1" customWidth="1"/>
    <col min="8961" max="8961" width="5.1640625" customWidth="1"/>
    <col min="8962" max="8962" width="18.1640625" customWidth="1"/>
    <col min="8963" max="8963" width="8.33203125" customWidth="1"/>
    <col min="8964" max="8964" width="18" bestFit="1" customWidth="1"/>
    <col min="8965" max="8965" width="17.83203125" bestFit="1" customWidth="1"/>
    <col min="8966" max="8966" width="11.5" bestFit="1" customWidth="1"/>
    <col min="8967" max="8967" width="11.33203125" bestFit="1" customWidth="1"/>
    <col min="8968" max="8968" width="8.1640625" bestFit="1" customWidth="1"/>
    <col min="8969" max="8969" width="11.5" bestFit="1" customWidth="1"/>
    <col min="8970" max="8970" width="11" bestFit="1" customWidth="1"/>
    <col min="9217" max="9217" width="5.1640625" customWidth="1"/>
    <col min="9218" max="9218" width="18.1640625" customWidth="1"/>
    <col min="9219" max="9219" width="8.33203125" customWidth="1"/>
    <col min="9220" max="9220" width="18" bestFit="1" customWidth="1"/>
    <col min="9221" max="9221" width="17.83203125" bestFit="1" customWidth="1"/>
    <col min="9222" max="9222" width="11.5" bestFit="1" customWidth="1"/>
    <col min="9223" max="9223" width="11.33203125" bestFit="1" customWidth="1"/>
    <col min="9224" max="9224" width="8.1640625" bestFit="1" customWidth="1"/>
    <col min="9225" max="9225" width="11.5" bestFit="1" customWidth="1"/>
    <col min="9226" max="9226" width="11" bestFit="1" customWidth="1"/>
    <col min="9473" max="9473" width="5.1640625" customWidth="1"/>
    <col min="9474" max="9474" width="18.1640625" customWidth="1"/>
    <col min="9475" max="9475" width="8.33203125" customWidth="1"/>
    <col min="9476" max="9476" width="18" bestFit="1" customWidth="1"/>
    <col min="9477" max="9477" width="17.83203125" bestFit="1" customWidth="1"/>
    <col min="9478" max="9478" width="11.5" bestFit="1" customWidth="1"/>
    <col min="9479" max="9479" width="11.33203125" bestFit="1" customWidth="1"/>
    <col min="9480" max="9480" width="8.1640625" bestFit="1" customWidth="1"/>
    <col min="9481" max="9481" width="11.5" bestFit="1" customWidth="1"/>
    <col min="9482" max="9482" width="11" bestFit="1" customWidth="1"/>
    <col min="9729" max="9729" width="5.1640625" customWidth="1"/>
    <col min="9730" max="9730" width="18.1640625" customWidth="1"/>
    <col min="9731" max="9731" width="8.33203125" customWidth="1"/>
    <col min="9732" max="9732" width="18" bestFit="1" customWidth="1"/>
    <col min="9733" max="9733" width="17.83203125" bestFit="1" customWidth="1"/>
    <col min="9734" max="9734" width="11.5" bestFit="1" customWidth="1"/>
    <col min="9735" max="9735" width="11.33203125" bestFit="1" customWidth="1"/>
    <col min="9736" max="9736" width="8.1640625" bestFit="1" customWidth="1"/>
    <col min="9737" max="9737" width="11.5" bestFit="1" customWidth="1"/>
    <col min="9738" max="9738" width="11" bestFit="1" customWidth="1"/>
    <col min="9985" max="9985" width="5.1640625" customWidth="1"/>
    <col min="9986" max="9986" width="18.1640625" customWidth="1"/>
    <col min="9987" max="9987" width="8.33203125" customWidth="1"/>
    <col min="9988" max="9988" width="18" bestFit="1" customWidth="1"/>
    <col min="9989" max="9989" width="17.83203125" bestFit="1" customWidth="1"/>
    <col min="9990" max="9990" width="11.5" bestFit="1" customWidth="1"/>
    <col min="9991" max="9991" width="11.33203125" bestFit="1" customWidth="1"/>
    <col min="9992" max="9992" width="8.1640625" bestFit="1" customWidth="1"/>
    <col min="9993" max="9993" width="11.5" bestFit="1" customWidth="1"/>
    <col min="9994" max="9994" width="11" bestFit="1" customWidth="1"/>
    <col min="10241" max="10241" width="5.1640625" customWidth="1"/>
    <col min="10242" max="10242" width="18.1640625" customWidth="1"/>
    <col min="10243" max="10243" width="8.33203125" customWidth="1"/>
    <col min="10244" max="10244" width="18" bestFit="1" customWidth="1"/>
    <col min="10245" max="10245" width="17.83203125" bestFit="1" customWidth="1"/>
    <col min="10246" max="10246" width="11.5" bestFit="1" customWidth="1"/>
    <col min="10247" max="10247" width="11.33203125" bestFit="1" customWidth="1"/>
    <col min="10248" max="10248" width="8.1640625" bestFit="1" customWidth="1"/>
    <col min="10249" max="10249" width="11.5" bestFit="1" customWidth="1"/>
    <col min="10250" max="10250" width="11" bestFit="1" customWidth="1"/>
    <col min="10497" max="10497" width="5.1640625" customWidth="1"/>
    <col min="10498" max="10498" width="18.1640625" customWidth="1"/>
    <col min="10499" max="10499" width="8.33203125" customWidth="1"/>
    <col min="10500" max="10500" width="18" bestFit="1" customWidth="1"/>
    <col min="10501" max="10501" width="17.83203125" bestFit="1" customWidth="1"/>
    <col min="10502" max="10502" width="11.5" bestFit="1" customWidth="1"/>
    <col min="10503" max="10503" width="11.33203125" bestFit="1" customWidth="1"/>
    <col min="10504" max="10504" width="8.1640625" bestFit="1" customWidth="1"/>
    <col min="10505" max="10505" width="11.5" bestFit="1" customWidth="1"/>
    <col min="10506" max="10506" width="11" bestFit="1" customWidth="1"/>
    <col min="10753" max="10753" width="5.1640625" customWidth="1"/>
    <col min="10754" max="10754" width="18.1640625" customWidth="1"/>
    <col min="10755" max="10755" width="8.33203125" customWidth="1"/>
    <col min="10756" max="10756" width="18" bestFit="1" customWidth="1"/>
    <col min="10757" max="10757" width="17.83203125" bestFit="1" customWidth="1"/>
    <col min="10758" max="10758" width="11.5" bestFit="1" customWidth="1"/>
    <col min="10759" max="10759" width="11.33203125" bestFit="1" customWidth="1"/>
    <col min="10760" max="10760" width="8.1640625" bestFit="1" customWidth="1"/>
    <col min="10761" max="10761" width="11.5" bestFit="1" customWidth="1"/>
    <col min="10762" max="10762" width="11" bestFit="1" customWidth="1"/>
    <col min="11009" max="11009" width="5.1640625" customWidth="1"/>
    <col min="11010" max="11010" width="18.1640625" customWidth="1"/>
    <col min="11011" max="11011" width="8.33203125" customWidth="1"/>
    <col min="11012" max="11012" width="18" bestFit="1" customWidth="1"/>
    <col min="11013" max="11013" width="17.83203125" bestFit="1" customWidth="1"/>
    <col min="11014" max="11014" width="11.5" bestFit="1" customWidth="1"/>
    <col min="11015" max="11015" width="11.33203125" bestFit="1" customWidth="1"/>
    <col min="11016" max="11016" width="8.1640625" bestFit="1" customWidth="1"/>
    <col min="11017" max="11017" width="11.5" bestFit="1" customWidth="1"/>
    <col min="11018" max="11018" width="11" bestFit="1" customWidth="1"/>
    <col min="11265" max="11265" width="5.1640625" customWidth="1"/>
    <col min="11266" max="11266" width="18.1640625" customWidth="1"/>
    <col min="11267" max="11267" width="8.33203125" customWidth="1"/>
    <col min="11268" max="11268" width="18" bestFit="1" customWidth="1"/>
    <col min="11269" max="11269" width="17.83203125" bestFit="1" customWidth="1"/>
    <col min="11270" max="11270" width="11.5" bestFit="1" customWidth="1"/>
    <col min="11271" max="11271" width="11.33203125" bestFit="1" customWidth="1"/>
    <col min="11272" max="11272" width="8.1640625" bestFit="1" customWidth="1"/>
    <col min="11273" max="11273" width="11.5" bestFit="1" customWidth="1"/>
    <col min="11274" max="11274" width="11" bestFit="1" customWidth="1"/>
    <col min="11521" max="11521" width="5.1640625" customWidth="1"/>
    <col min="11522" max="11522" width="18.1640625" customWidth="1"/>
    <col min="11523" max="11523" width="8.33203125" customWidth="1"/>
    <col min="11524" max="11524" width="18" bestFit="1" customWidth="1"/>
    <col min="11525" max="11525" width="17.83203125" bestFit="1" customWidth="1"/>
    <col min="11526" max="11526" width="11.5" bestFit="1" customWidth="1"/>
    <col min="11527" max="11527" width="11.33203125" bestFit="1" customWidth="1"/>
    <col min="11528" max="11528" width="8.1640625" bestFit="1" customWidth="1"/>
    <col min="11529" max="11529" width="11.5" bestFit="1" customWidth="1"/>
    <col min="11530" max="11530" width="11" bestFit="1" customWidth="1"/>
    <col min="11777" max="11777" width="5.1640625" customWidth="1"/>
    <col min="11778" max="11778" width="18.1640625" customWidth="1"/>
    <col min="11779" max="11779" width="8.33203125" customWidth="1"/>
    <col min="11780" max="11780" width="18" bestFit="1" customWidth="1"/>
    <col min="11781" max="11781" width="17.83203125" bestFit="1" customWidth="1"/>
    <col min="11782" max="11782" width="11.5" bestFit="1" customWidth="1"/>
    <col min="11783" max="11783" width="11.33203125" bestFit="1" customWidth="1"/>
    <col min="11784" max="11784" width="8.1640625" bestFit="1" customWidth="1"/>
    <col min="11785" max="11785" width="11.5" bestFit="1" customWidth="1"/>
    <col min="11786" max="11786" width="11" bestFit="1" customWidth="1"/>
    <col min="12033" max="12033" width="5.1640625" customWidth="1"/>
    <col min="12034" max="12034" width="18.1640625" customWidth="1"/>
    <col min="12035" max="12035" width="8.33203125" customWidth="1"/>
    <col min="12036" max="12036" width="18" bestFit="1" customWidth="1"/>
    <col min="12037" max="12037" width="17.83203125" bestFit="1" customWidth="1"/>
    <col min="12038" max="12038" width="11.5" bestFit="1" customWidth="1"/>
    <col min="12039" max="12039" width="11.33203125" bestFit="1" customWidth="1"/>
    <col min="12040" max="12040" width="8.1640625" bestFit="1" customWidth="1"/>
    <col min="12041" max="12041" width="11.5" bestFit="1" customWidth="1"/>
    <col min="12042" max="12042" width="11" bestFit="1" customWidth="1"/>
    <col min="12289" max="12289" width="5.1640625" customWidth="1"/>
    <col min="12290" max="12290" width="18.1640625" customWidth="1"/>
    <col min="12291" max="12291" width="8.33203125" customWidth="1"/>
    <col min="12292" max="12292" width="18" bestFit="1" customWidth="1"/>
    <col min="12293" max="12293" width="17.83203125" bestFit="1" customWidth="1"/>
    <col min="12294" max="12294" width="11.5" bestFit="1" customWidth="1"/>
    <col min="12295" max="12295" width="11.33203125" bestFit="1" customWidth="1"/>
    <col min="12296" max="12296" width="8.1640625" bestFit="1" customWidth="1"/>
    <col min="12297" max="12297" width="11.5" bestFit="1" customWidth="1"/>
    <col min="12298" max="12298" width="11" bestFit="1" customWidth="1"/>
    <col min="12545" max="12545" width="5.1640625" customWidth="1"/>
    <col min="12546" max="12546" width="18.1640625" customWidth="1"/>
    <col min="12547" max="12547" width="8.33203125" customWidth="1"/>
    <col min="12548" max="12548" width="18" bestFit="1" customWidth="1"/>
    <col min="12549" max="12549" width="17.83203125" bestFit="1" customWidth="1"/>
    <col min="12550" max="12550" width="11.5" bestFit="1" customWidth="1"/>
    <col min="12551" max="12551" width="11.33203125" bestFit="1" customWidth="1"/>
    <col min="12552" max="12552" width="8.1640625" bestFit="1" customWidth="1"/>
    <col min="12553" max="12553" width="11.5" bestFit="1" customWidth="1"/>
    <col min="12554" max="12554" width="11" bestFit="1" customWidth="1"/>
    <col min="12801" max="12801" width="5.1640625" customWidth="1"/>
    <col min="12802" max="12802" width="18.1640625" customWidth="1"/>
    <col min="12803" max="12803" width="8.33203125" customWidth="1"/>
    <col min="12804" max="12804" width="18" bestFit="1" customWidth="1"/>
    <col min="12805" max="12805" width="17.83203125" bestFit="1" customWidth="1"/>
    <col min="12806" max="12806" width="11.5" bestFit="1" customWidth="1"/>
    <col min="12807" max="12807" width="11.33203125" bestFit="1" customWidth="1"/>
    <col min="12808" max="12808" width="8.1640625" bestFit="1" customWidth="1"/>
    <col min="12809" max="12809" width="11.5" bestFit="1" customWidth="1"/>
    <col min="12810" max="12810" width="11" bestFit="1" customWidth="1"/>
    <col min="13057" max="13057" width="5.1640625" customWidth="1"/>
    <col min="13058" max="13058" width="18.1640625" customWidth="1"/>
    <col min="13059" max="13059" width="8.33203125" customWidth="1"/>
    <col min="13060" max="13060" width="18" bestFit="1" customWidth="1"/>
    <col min="13061" max="13061" width="17.83203125" bestFit="1" customWidth="1"/>
    <col min="13062" max="13062" width="11.5" bestFit="1" customWidth="1"/>
    <col min="13063" max="13063" width="11.33203125" bestFit="1" customWidth="1"/>
    <col min="13064" max="13064" width="8.1640625" bestFit="1" customWidth="1"/>
    <col min="13065" max="13065" width="11.5" bestFit="1" customWidth="1"/>
    <col min="13066" max="13066" width="11" bestFit="1" customWidth="1"/>
    <col min="13313" max="13313" width="5.1640625" customWidth="1"/>
    <col min="13314" max="13314" width="18.1640625" customWidth="1"/>
    <col min="13315" max="13315" width="8.33203125" customWidth="1"/>
    <col min="13316" max="13316" width="18" bestFit="1" customWidth="1"/>
    <col min="13317" max="13317" width="17.83203125" bestFit="1" customWidth="1"/>
    <col min="13318" max="13318" width="11.5" bestFit="1" customWidth="1"/>
    <col min="13319" max="13319" width="11.33203125" bestFit="1" customWidth="1"/>
    <col min="13320" max="13320" width="8.1640625" bestFit="1" customWidth="1"/>
    <col min="13321" max="13321" width="11.5" bestFit="1" customWidth="1"/>
    <col min="13322" max="13322" width="11" bestFit="1" customWidth="1"/>
    <col min="13569" max="13569" width="5.1640625" customWidth="1"/>
    <col min="13570" max="13570" width="18.1640625" customWidth="1"/>
    <col min="13571" max="13571" width="8.33203125" customWidth="1"/>
    <col min="13572" max="13572" width="18" bestFit="1" customWidth="1"/>
    <col min="13573" max="13573" width="17.83203125" bestFit="1" customWidth="1"/>
    <col min="13574" max="13574" width="11.5" bestFit="1" customWidth="1"/>
    <col min="13575" max="13575" width="11.33203125" bestFit="1" customWidth="1"/>
    <col min="13576" max="13576" width="8.1640625" bestFit="1" customWidth="1"/>
    <col min="13577" max="13577" width="11.5" bestFit="1" customWidth="1"/>
    <col min="13578" max="13578" width="11" bestFit="1" customWidth="1"/>
    <col min="13825" max="13825" width="5.1640625" customWidth="1"/>
    <col min="13826" max="13826" width="18.1640625" customWidth="1"/>
    <col min="13827" max="13827" width="8.33203125" customWidth="1"/>
    <col min="13828" max="13828" width="18" bestFit="1" customWidth="1"/>
    <col min="13829" max="13829" width="17.83203125" bestFit="1" customWidth="1"/>
    <col min="13830" max="13830" width="11.5" bestFit="1" customWidth="1"/>
    <col min="13831" max="13831" width="11.33203125" bestFit="1" customWidth="1"/>
    <col min="13832" max="13832" width="8.1640625" bestFit="1" customWidth="1"/>
    <col min="13833" max="13833" width="11.5" bestFit="1" customWidth="1"/>
    <col min="13834" max="13834" width="11" bestFit="1" customWidth="1"/>
    <col min="14081" max="14081" width="5.1640625" customWidth="1"/>
    <col min="14082" max="14082" width="18.1640625" customWidth="1"/>
    <col min="14083" max="14083" width="8.33203125" customWidth="1"/>
    <col min="14084" max="14084" width="18" bestFit="1" customWidth="1"/>
    <col min="14085" max="14085" width="17.83203125" bestFit="1" customWidth="1"/>
    <col min="14086" max="14086" width="11.5" bestFit="1" customWidth="1"/>
    <col min="14087" max="14087" width="11.33203125" bestFit="1" customWidth="1"/>
    <col min="14088" max="14088" width="8.1640625" bestFit="1" customWidth="1"/>
    <col min="14089" max="14089" width="11.5" bestFit="1" customWidth="1"/>
    <col min="14090" max="14090" width="11" bestFit="1" customWidth="1"/>
    <col min="14337" max="14337" width="5.1640625" customWidth="1"/>
    <col min="14338" max="14338" width="18.1640625" customWidth="1"/>
    <col min="14339" max="14339" width="8.33203125" customWidth="1"/>
    <col min="14340" max="14340" width="18" bestFit="1" customWidth="1"/>
    <col min="14341" max="14341" width="17.83203125" bestFit="1" customWidth="1"/>
    <col min="14342" max="14342" width="11.5" bestFit="1" customWidth="1"/>
    <col min="14343" max="14343" width="11.33203125" bestFit="1" customWidth="1"/>
    <col min="14344" max="14344" width="8.1640625" bestFit="1" customWidth="1"/>
    <col min="14345" max="14345" width="11.5" bestFit="1" customWidth="1"/>
    <col min="14346" max="14346" width="11" bestFit="1" customWidth="1"/>
    <col min="14593" max="14593" width="5.1640625" customWidth="1"/>
    <col min="14594" max="14594" width="18.1640625" customWidth="1"/>
    <col min="14595" max="14595" width="8.33203125" customWidth="1"/>
    <col min="14596" max="14596" width="18" bestFit="1" customWidth="1"/>
    <col min="14597" max="14597" width="17.83203125" bestFit="1" customWidth="1"/>
    <col min="14598" max="14598" width="11.5" bestFit="1" customWidth="1"/>
    <col min="14599" max="14599" width="11.33203125" bestFit="1" customWidth="1"/>
    <col min="14600" max="14600" width="8.1640625" bestFit="1" customWidth="1"/>
    <col min="14601" max="14601" width="11.5" bestFit="1" customWidth="1"/>
    <col min="14602" max="14602" width="11" bestFit="1" customWidth="1"/>
    <col min="14849" max="14849" width="5.1640625" customWidth="1"/>
    <col min="14850" max="14850" width="18.1640625" customWidth="1"/>
    <col min="14851" max="14851" width="8.33203125" customWidth="1"/>
    <col min="14852" max="14852" width="18" bestFit="1" customWidth="1"/>
    <col min="14853" max="14853" width="17.83203125" bestFit="1" customWidth="1"/>
    <col min="14854" max="14854" width="11.5" bestFit="1" customWidth="1"/>
    <col min="14855" max="14855" width="11.33203125" bestFit="1" customWidth="1"/>
    <col min="14856" max="14856" width="8.1640625" bestFit="1" customWidth="1"/>
    <col min="14857" max="14857" width="11.5" bestFit="1" customWidth="1"/>
    <col min="14858" max="14858" width="11" bestFit="1" customWidth="1"/>
    <col min="15105" max="15105" width="5.1640625" customWidth="1"/>
    <col min="15106" max="15106" width="18.1640625" customWidth="1"/>
    <col min="15107" max="15107" width="8.33203125" customWidth="1"/>
    <col min="15108" max="15108" width="18" bestFit="1" customWidth="1"/>
    <col min="15109" max="15109" width="17.83203125" bestFit="1" customWidth="1"/>
    <col min="15110" max="15110" width="11.5" bestFit="1" customWidth="1"/>
    <col min="15111" max="15111" width="11.33203125" bestFit="1" customWidth="1"/>
    <col min="15112" max="15112" width="8.1640625" bestFit="1" customWidth="1"/>
    <col min="15113" max="15113" width="11.5" bestFit="1" customWidth="1"/>
    <col min="15114" max="15114" width="11" bestFit="1" customWidth="1"/>
    <col min="15361" max="15361" width="5.1640625" customWidth="1"/>
    <col min="15362" max="15362" width="18.1640625" customWidth="1"/>
    <col min="15363" max="15363" width="8.33203125" customWidth="1"/>
    <col min="15364" max="15364" width="18" bestFit="1" customWidth="1"/>
    <col min="15365" max="15365" width="17.83203125" bestFit="1" customWidth="1"/>
    <col min="15366" max="15366" width="11.5" bestFit="1" customWidth="1"/>
    <col min="15367" max="15367" width="11.33203125" bestFit="1" customWidth="1"/>
    <col min="15368" max="15368" width="8.1640625" bestFit="1" customWidth="1"/>
    <col min="15369" max="15369" width="11.5" bestFit="1" customWidth="1"/>
    <col min="15370" max="15370" width="11" bestFit="1" customWidth="1"/>
    <col min="15617" max="15617" width="5.1640625" customWidth="1"/>
    <col min="15618" max="15618" width="18.1640625" customWidth="1"/>
    <col min="15619" max="15619" width="8.33203125" customWidth="1"/>
    <col min="15620" max="15620" width="18" bestFit="1" customWidth="1"/>
    <col min="15621" max="15621" width="17.83203125" bestFit="1" customWidth="1"/>
    <col min="15622" max="15622" width="11.5" bestFit="1" customWidth="1"/>
    <col min="15623" max="15623" width="11.33203125" bestFit="1" customWidth="1"/>
    <col min="15624" max="15624" width="8.1640625" bestFit="1" customWidth="1"/>
    <col min="15625" max="15625" width="11.5" bestFit="1" customWidth="1"/>
    <col min="15626" max="15626" width="11" bestFit="1" customWidth="1"/>
    <col min="15873" max="15873" width="5.1640625" customWidth="1"/>
    <col min="15874" max="15874" width="18.1640625" customWidth="1"/>
    <col min="15875" max="15875" width="8.33203125" customWidth="1"/>
    <col min="15876" max="15876" width="18" bestFit="1" customWidth="1"/>
    <col min="15877" max="15877" width="17.83203125" bestFit="1" customWidth="1"/>
    <col min="15878" max="15878" width="11.5" bestFit="1" customWidth="1"/>
    <col min="15879" max="15879" width="11.33203125" bestFit="1" customWidth="1"/>
    <col min="15880" max="15880" width="8.1640625" bestFit="1" customWidth="1"/>
    <col min="15881" max="15881" width="11.5" bestFit="1" customWidth="1"/>
    <col min="15882" max="15882" width="11" bestFit="1" customWidth="1"/>
    <col min="16129" max="16129" width="5.1640625" customWidth="1"/>
    <col min="16130" max="16130" width="18.1640625" customWidth="1"/>
    <col min="16131" max="16131" width="8.33203125" customWidth="1"/>
    <col min="16132" max="16132" width="18" bestFit="1" customWidth="1"/>
    <col min="16133" max="16133" width="17.83203125" bestFit="1" customWidth="1"/>
    <col min="16134" max="16134" width="11.5" bestFit="1" customWidth="1"/>
    <col min="16135" max="16135" width="11.33203125" bestFit="1" customWidth="1"/>
    <col min="16136" max="16136" width="8.1640625" bestFit="1" customWidth="1"/>
    <col min="16137" max="16137" width="11.5" bestFit="1" customWidth="1"/>
    <col min="16138" max="16138" width="11" bestFit="1" customWidth="1"/>
  </cols>
  <sheetData>
    <row r="1" spans="1:10" ht="15" x14ac:dyDescent="0.2">
      <c r="A1" s="28" t="s">
        <v>356</v>
      </c>
      <c r="B1" s="28"/>
      <c r="C1" s="28"/>
    </row>
    <row r="3" spans="1:10" x14ac:dyDescent="0.2">
      <c r="C3" s="20">
        <v>1</v>
      </c>
      <c r="D3" s="20">
        <v>2</v>
      </c>
      <c r="E3" s="20">
        <v>3</v>
      </c>
      <c r="F3" s="20">
        <v>4</v>
      </c>
      <c r="G3" s="20">
        <v>5</v>
      </c>
      <c r="H3" s="20">
        <v>6</v>
      </c>
      <c r="I3" s="20">
        <v>7</v>
      </c>
      <c r="J3" s="20">
        <v>8</v>
      </c>
    </row>
    <row r="4" spans="1:10" x14ac:dyDescent="0.2">
      <c r="C4" s="31" t="s">
        <v>47</v>
      </c>
      <c r="D4" s="9" t="s">
        <v>48</v>
      </c>
      <c r="E4" s="9" t="s">
        <v>49</v>
      </c>
      <c r="F4" s="9" t="s">
        <v>50</v>
      </c>
      <c r="G4" s="9" t="s">
        <v>51</v>
      </c>
      <c r="H4" s="9" t="s">
        <v>52</v>
      </c>
      <c r="I4" s="9" t="s">
        <v>53</v>
      </c>
      <c r="J4" s="9" t="s">
        <v>54</v>
      </c>
    </row>
    <row r="5" spans="1:10" x14ac:dyDescent="0.2">
      <c r="C5" s="31"/>
    </row>
    <row r="6" spans="1:10" x14ac:dyDescent="0.2">
      <c r="A6">
        <v>1</v>
      </c>
      <c r="B6" s="9" t="s">
        <v>47</v>
      </c>
      <c r="C6">
        <v>0</v>
      </c>
      <c r="D6">
        <v>35</v>
      </c>
      <c r="E6">
        <v>55</v>
      </c>
      <c r="F6">
        <v>80</v>
      </c>
      <c r="G6">
        <v>15</v>
      </c>
      <c r="H6">
        <v>25</v>
      </c>
      <c r="I6">
        <v>33</v>
      </c>
      <c r="J6">
        <v>98</v>
      </c>
    </row>
    <row r="7" spans="1:10" x14ac:dyDescent="0.2">
      <c r="A7">
        <v>2</v>
      </c>
      <c r="B7" s="9" t="s">
        <v>48</v>
      </c>
      <c r="C7">
        <v>35</v>
      </c>
      <c r="D7">
        <v>0</v>
      </c>
      <c r="E7">
        <v>25</v>
      </c>
      <c r="F7">
        <v>95</v>
      </c>
      <c r="G7">
        <v>55</v>
      </c>
      <c r="H7">
        <v>75</v>
      </c>
      <c r="I7">
        <v>5</v>
      </c>
      <c r="J7">
        <v>55</v>
      </c>
    </row>
    <row r="8" spans="1:10" x14ac:dyDescent="0.2">
      <c r="A8">
        <v>3</v>
      </c>
      <c r="B8" s="9" t="s">
        <v>49</v>
      </c>
      <c r="C8">
        <v>55</v>
      </c>
      <c r="D8">
        <v>25</v>
      </c>
      <c r="E8">
        <v>0</v>
      </c>
      <c r="F8">
        <v>80</v>
      </c>
      <c r="G8">
        <v>90</v>
      </c>
      <c r="H8">
        <v>98</v>
      </c>
      <c r="I8">
        <v>15</v>
      </c>
      <c r="J8">
        <v>35</v>
      </c>
    </row>
    <row r="9" spans="1:10" x14ac:dyDescent="0.2">
      <c r="A9">
        <v>4</v>
      </c>
      <c r="B9" s="9" t="s">
        <v>50</v>
      </c>
      <c r="C9">
        <v>80</v>
      </c>
      <c r="D9">
        <v>95</v>
      </c>
      <c r="E9">
        <v>80</v>
      </c>
      <c r="F9">
        <v>0</v>
      </c>
      <c r="G9">
        <v>65</v>
      </c>
      <c r="H9">
        <v>55</v>
      </c>
      <c r="I9">
        <v>98</v>
      </c>
      <c r="J9">
        <v>25</v>
      </c>
    </row>
    <row r="10" spans="1:10" x14ac:dyDescent="0.2">
      <c r="A10">
        <v>5</v>
      </c>
      <c r="B10" s="9" t="s">
        <v>51</v>
      </c>
      <c r="C10">
        <v>15</v>
      </c>
      <c r="D10">
        <v>65</v>
      </c>
      <c r="E10">
        <v>90</v>
      </c>
      <c r="F10">
        <v>65</v>
      </c>
      <c r="G10">
        <v>0</v>
      </c>
      <c r="H10">
        <v>5</v>
      </c>
      <c r="I10">
        <v>55</v>
      </c>
      <c r="J10">
        <v>98</v>
      </c>
    </row>
    <row r="11" spans="1:10" x14ac:dyDescent="0.2">
      <c r="A11">
        <v>6</v>
      </c>
      <c r="B11" s="9" t="s">
        <v>52</v>
      </c>
      <c r="C11">
        <v>25</v>
      </c>
      <c r="D11">
        <v>75</v>
      </c>
      <c r="E11">
        <v>98</v>
      </c>
      <c r="F11">
        <v>55</v>
      </c>
      <c r="G11">
        <v>5</v>
      </c>
      <c r="H11">
        <v>0</v>
      </c>
      <c r="I11">
        <v>85</v>
      </c>
      <c r="J11">
        <v>88</v>
      </c>
    </row>
    <row r="12" spans="1:10" x14ac:dyDescent="0.2">
      <c r="A12">
        <v>7</v>
      </c>
      <c r="B12" s="9" t="s">
        <v>53</v>
      </c>
      <c r="C12">
        <v>33</v>
      </c>
      <c r="D12">
        <v>5</v>
      </c>
      <c r="E12">
        <v>27</v>
      </c>
      <c r="F12">
        <v>98</v>
      </c>
      <c r="G12">
        <v>55</v>
      </c>
      <c r="H12">
        <v>85</v>
      </c>
      <c r="I12">
        <v>0</v>
      </c>
      <c r="J12">
        <v>55</v>
      </c>
    </row>
    <row r="13" spans="1:10" x14ac:dyDescent="0.2">
      <c r="A13">
        <v>8</v>
      </c>
      <c r="B13" s="9" t="s">
        <v>54</v>
      </c>
      <c r="C13">
        <v>98</v>
      </c>
      <c r="D13">
        <v>45</v>
      </c>
      <c r="E13">
        <v>35</v>
      </c>
      <c r="F13">
        <v>35</v>
      </c>
      <c r="G13">
        <v>85</v>
      </c>
      <c r="H13">
        <v>88</v>
      </c>
      <c r="I13">
        <v>45</v>
      </c>
      <c r="J13">
        <v>0</v>
      </c>
    </row>
    <row r="14" spans="1:10" x14ac:dyDescent="0.2">
      <c r="B14" s="9"/>
    </row>
    <row r="16" spans="1:10" ht="15" x14ac:dyDescent="0.2">
      <c r="A16" s="16" t="s">
        <v>16</v>
      </c>
      <c r="D16" s="32" t="s">
        <v>55</v>
      </c>
      <c r="E16" s="32"/>
      <c r="F16" s="32"/>
    </row>
    <row r="17" spans="2:6" x14ac:dyDescent="0.2">
      <c r="B17" t="s">
        <v>56</v>
      </c>
      <c r="C17" t="s">
        <v>57</v>
      </c>
      <c r="D17" t="s">
        <v>58</v>
      </c>
      <c r="E17" t="s">
        <v>59</v>
      </c>
      <c r="F17" t="s">
        <v>60</v>
      </c>
    </row>
    <row r="18" spans="2:6" x14ac:dyDescent="0.2">
      <c r="B18" t="s">
        <v>47</v>
      </c>
      <c r="C18" t="s">
        <v>48</v>
      </c>
      <c r="D18">
        <f>MATCH(B18,$B$6:$B$13,0)</f>
        <v>1</v>
      </c>
      <c r="E18">
        <f>MATCH(C18,$B$6:$B$13,0)</f>
        <v>2</v>
      </c>
      <c r="F18">
        <f>INDEX(Distancias,D18,E18)</f>
        <v>35</v>
      </c>
    </row>
  </sheetData>
  <mergeCells count="3">
    <mergeCell ref="C4:C5"/>
    <mergeCell ref="D16:F16"/>
    <mergeCell ref="A1:C1"/>
  </mergeCells>
  <dataValidations disablePrompts="1" count="2">
    <dataValidation type="list" allowBlank="1" showInputMessage="1" showErrorMessage="1" sqref="C18 WVL983064 WLP983064 WBT983064 VRX983064 VIB983064 UYF983064 UOJ983064 UEN983064 TUR983064 TKV983064 TAZ983064 SRD983064 SHH983064 RXL983064 RNP983064 RDT983064 QTX983064 QKB983064 QAF983064 PQJ983064 PGN983064 OWR983064 OMV983064 OCZ983064 NTD983064 NJH983064 MZL983064 MPP983064 MFT983064 LVX983064 LMB983064 LCF983064 KSJ983064 KIN983064 JYR983064 JOV983064 JEZ983064 IVD983064 ILH983064 IBL983064 HRP983064 HHT983064 GXX983064 GOB983064 GEF983064 FUJ983064 FKN983064 FAR983064 EQV983064 EGZ983064 DXD983064 DNH983064 DDL983064 CTP983064 CJT983064 BZX983064 BQB983064 BGF983064 AWJ983064 AMN983064 ACR983064 SV983064 IZ983064 D983064 WVL917528 WLP917528 WBT917528 VRX917528 VIB917528 UYF917528 UOJ917528 UEN917528 TUR917528 TKV917528 TAZ917528 SRD917528 SHH917528 RXL917528 RNP917528 RDT917528 QTX917528 QKB917528 QAF917528 PQJ917528 PGN917528 OWR917528 OMV917528 OCZ917528 NTD917528 NJH917528 MZL917528 MPP917528 MFT917528 LVX917528 LMB917528 LCF917528 KSJ917528 KIN917528 JYR917528 JOV917528 JEZ917528 IVD917528 ILH917528 IBL917528 HRP917528 HHT917528 GXX917528 GOB917528 GEF917528 FUJ917528 FKN917528 FAR917528 EQV917528 EGZ917528 DXD917528 DNH917528 DDL917528 CTP917528 CJT917528 BZX917528 BQB917528 BGF917528 AWJ917528 AMN917528 ACR917528 SV917528 IZ917528 D917528 WVL851992 WLP851992 WBT851992 VRX851992 VIB851992 UYF851992 UOJ851992 UEN851992 TUR851992 TKV851992 TAZ851992 SRD851992 SHH851992 RXL851992 RNP851992 RDT851992 QTX851992 QKB851992 QAF851992 PQJ851992 PGN851992 OWR851992 OMV851992 OCZ851992 NTD851992 NJH851992 MZL851992 MPP851992 MFT851992 LVX851992 LMB851992 LCF851992 KSJ851992 KIN851992 JYR851992 JOV851992 JEZ851992 IVD851992 ILH851992 IBL851992 HRP851992 HHT851992 GXX851992 GOB851992 GEF851992 FUJ851992 FKN851992 FAR851992 EQV851992 EGZ851992 DXD851992 DNH851992 DDL851992 CTP851992 CJT851992 BZX851992 BQB851992 BGF851992 AWJ851992 AMN851992 ACR851992 SV851992 IZ851992 D851992 WVL786456 WLP786456 WBT786456 VRX786456 VIB786456 UYF786456 UOJ786456 UEN786456 TUR786456 TKV786456 TAZ786456 SRD786456 SHH786456 RXL786456 RNP786456 RDT786456 QTX786456 QKB786456 QAF786456 PQJ786456 PGN786456 OWR786456 OMV786456 OCZ786456 NTD786456 NJH786456 MZL786456 MPP786456 MFT786456 LVX786456 LMB786456 LCF786456 KSJ786456 KIN786456 JYR786456 JOV786456 JEZ786456 IVD786456 ILH786456 IBL786456 HRP786456 HHT786456 GXX786456 GOB786456 GEF786456 FUJ786456 FKN786456 FAR786456 EQV786456 EGZ786456 DXD786456 DNH786456 DDL786456 CTP786456 CJT786456 BZX786456 BQB786456 BGF786456 AWJ786456 AMN786456 ACR786456 SV786456 IZ786456 D786456 WVL720920 WLP720920 WBT720920 VRX720920 VIB720920 UYF720920 UOJ720920 UEN720920 TUR720920 TKV720920 TAZ720920 SRD720920 SHH720920 RXL720920 RNP720920 RDT720920 QTX720920 QKB720920 QAF720920 PQJ720920 PGN720920 OWR720920 OMV720920 OCZ720920 NTD720920 NJH720920 MZL720920 MPP720920 MFT720920 LVX720920 LMB720920 LCF720920 KSJ720920 KIN720920 JYR720920 JOV720920 JEZ720920 IVD720920 ILH720920 IBL720920 HRP720920 HHT720920 GXX720920 GOB720920 GEF720920 FUJ720920 FKN720920 FAR720920 EQV720920 EGZ720920 DXD720920 DNH720920 DDL720920 CTP720920 CJT720920 BZX720920 BQB720920 BGF720920 AWJ720920 AMN720920 ACR720920 SV720920 IZ720920 D720920 WVL655384 WLP655384 WBT655384 VRX655384 VIB655384 UYF655384 UOJ655384 UEN655384 TUR655384 TKV655384 TAZ655384 SRD655384 SHH655384 RXL655384 RNP655384 RDT655384 QTX655384 QKB655384 QAF655384 PQJ655384 PGN655384 OWR655384 OMV655384 OCZ655384 NTD655384 NJH655384 MZL655384 MPP655384 MFT655384 LVX655384 LMB655384 LCF655384 KSJ655384 KIN655384 JYR655384 JOV655384 JEZ655384 IVD655384 ILH655384 IBL655384 HRP655384 HHT655384 GXX655384 GOB655384 GEF655384 FUJ655384 FKN655384 FAR655384 EQV655384 EGZ655384 DXD655384 DNH655384 DDL655384 CTP655384 CJT655384 BZX655384 BQB655384 BGF655384 AWJ655384 AMN655384 ACR655384 SV655384 IZ655384 D655384 WVL589848 WLP589848 WBT589848 VRX589848 VIB589848 UYF589848 UOJ589848 UEN589848 TUR589848 TKV589848 TAZ589848 SRD589848 SHH589848 RXL589848 RNP589848 RDT589848 QTX589848 QKB589848 QAF589848 PQJ589848 PGN589848 OWR589848 OMV589848 OCZ589848 NTD589848 NJH589848 MZL589848 MPP589848 MFT589848 LVX589848 LMB589848 LCF589848 KSJ589848 KIN589848 JYR589848 JOV589848 JEZ589848 IVD589848 ILH589848 IBL589848 HRP589848 HHT589848 GXX589848 GOB589848 GEF589848 FUJ589848 FKN589848 FAR589848 EQV589848 EGZ589848 DXD589848 DNH589848 DDL589848 CTP589848 CJT589848 BZX589848 BQB589848 BGF589848 AWJ589848 AMN589848 ACR589848 SV589848 IZ589848 D589848 WVL524312 WLP524312 WBT524312 VRX524312 VIB524312 UYF524312 UOJ524312 UEN524312 TUR524312 TKV524312 TAZ524312 SRD524312 SHH524312 RXL524312 RNP524312 RDT524312 QTX524312 QKB524312 QAF524312 PQJ524312 PGN524312 OWR524312 OMV524312 OCZ524312 NTD524312 NJH524312 MZL524312 MPP524312 MFT524312 LVX524312 LMB524312 LCF524312 KSJ524312 KIN524312 JYR524312 JOV524312 JEZ524312 IVD524312 ILH524312 IBL524312 HRP524312 HHT524312 GXX524312 GOB524312 GEF524312 FUJ524312 FKN524312 FAR524312 EQV524312 EGZ524312 DXD524312 DNH524312 DDL524312 CTP524312 CJT524312 BZX524312 BQB524312 BGF524312 AWJ524312 AMN524312 ACR524312 SV524312 IZ524312 D524312 WVL458776 WLP458776 WBT458776 VRX458776 VIB458776 UYF458776 UOJ458776 UEN458776 TUR458776 TKV458776 TAZ458776 SRD458776 SHH458776 RXL458776 RNP458776 RDT458776 QTX458776 QKB458776 QAF458776 PQJ458776 PGN458776 OWR458776 OMV458776 OCZ458776 NTD458776 NJH458776 MZL458776 MPP458776 MFT458776 LVX458776 LMB458776 LCF458776 KSJ458776 KIN458776 JYR458776 JOV458776 JEZ458776 IVD458776 ILH458776 IBL458776 HRP458776 HHT458776 GXX458776 GOB458776 GEF458776 FUJ458776 FKN458776 FAR458776 EQV458776 EGZ458776 DXD458776 DNH458776 DDL458776 CTP458776 CJT458776 BZX458776 BQB458776 BGF458776 AWJ458776 AMN458776 ACR458776 SV458776 IZ458776 D458776 WVL393240 WLP393240 WBT393240 VRX393240 VIB393240 UYF393240 UOJ393240 UEN393240 TUR393240 TKV393240 TAZ393240 SRD393240 SHH393240 RXL393240 RNP393240 RDT393240 QTX393240 QKB393240 QAF393240 PQJ393240 PGN393240 OWR393240 OMV393240 OCZ393240 NTD393240 NJH393240 MZL393240 MPP393240 MFT393240 LVX393240 LMB393240 LCF393240 KSJ393240 KIN393240 JYR393240 JOV393240 JEZ393240 IVD393240 ILH393240 IBL393240 HRP393240 HHT393240 GXX393240 GOB393240 GEF393240 FUJ393240 FKN393240 FAR393240 EQV393240 EGZ393240 DXD393240 DNH393240 DDL393240 CTP393240 CJT393240 BZX393240 BQB393240 BGF393240 AWJ393240 AMN393240 ACR393240 SV393240 IZ393240 D393240 WVL327704 WLP327704 WBT327704 VRX327704 VIB327704 UYF327704 UOJ327704 UEN327704 TUR327704 TKV327704 TAZ327704 SRD327704 SHH327704 RXL327704 RNP327704 RDT327704 QTX327704 QKB327704 QAF327704 PQJ327704 PGN327704 OWR327704 OMV327704 OCZ327704 NTD327704 NJH327704 MZL327704 MPP327704 MFT327704 LVX327704 LMB327704 LCF327704 KSJ327704 KIN327704 JYR327704 JOV327704 JEZ327704 IVD327704 ILH327704 IBL327704 HRP327704 HHT327704 GXX327704 GOB327704 GEF327704 FUJ327704 FKN327704 FAR327704 EQV327704 EGZ327704 DXD327704 DNH327704 DDL327704 CTP327704 CJT327704 BZX327704 BQB327704 BGF327704 AWJ327704 AMN327704 ACR327704 SV327704 IZ327704 D327704 WVL262168 WLP262168 WBT262168 VRX262168 VIB262168 UYF262168 UOJ262168 UEN262168 TUR262168 TKV262168 TAZ262168 SRD262168 SHH262168 RXL262168 RNP262168 RDT262168 QTX262168 QKB262168 QAF262168 PQJ262168 PGN262168 OWR262168 OMV262168 OCZ262168 NTD262168 NJH262168 MZL262168 MPP262168 MFT262168 LVX262168 LMB262168 LCF262168 KSJ262168 KIN262168 JYR262168 JOV262168 JEZ262168 IVD262168 ILH262168 IBL262168 HRP262168 HHT262168 GXX262168 GOB262168 GEF262168 FUJ262168 FKN262168 FAR262168 EQV262168 EGZ262168 DXD262168 DNH262168 DDL262168 CTP262168 CJT262168 BZX262168 BQB262168 BGF262168 AWJ262168 AMN262168 ACR262168 SV262168 IZ262168 D262168 WVL196632 WLP196632 WBT196632 VRX196632 VIB196632 UYF196632 UOJ196632 UEN196632 TUR196632 TKV196632 TAZ196632 SRD196632 SHH196632 RXL196632 RNP196632 RDT196632 QTX196632 QKB196632 QAF196632 PQJ196632 PGN196632 OWR196632 OMV196632 OCZ196632 NTD196632 NJH196632 MZL196632 MPP196632 MFT196632 LVX196632 LMB196632 LCF196632 KSJ196632 KIN196632 JYR196632 JOV196632 JEZ196632 IVD196632 ILH196632 IBL196632 HRP196632 HHT196632 GXX196632 GOB196632 GEF196632 FUJ196632 FKN196632 FAR196632 EQV196632 EGZ196632 DXD196632 DNH196632 DDL196632 CTP196632 CJT196632 BZX196632 BQB196632 BGF196632 AWJ196632 AMN196632 ACR196632 SV196632 IZ196632 D196632 WVL131096 WLP131096 WBT131096 VRX131096 VIB131096 UYF131096 UOJ131096 UEN131096 TUR131096 TKV131096 TAZ131096 SRD131096 SHH131096 RXL131096 RNP131096 RDT131096 QTX131096 QKB131096 QAF131096 PQJ131096 PGN131096 OWR131096 OMV131096 OCZ131096 NTD131096 NJH131096 MZL131096 MPP131096 MFT131096 LVX131096 LMB131096 LCF131096 KSJ131096 KIN131096 JYR131096 JOV131096 JEZ131096 IVD131096 ILH131096 IBL131096 HRP131096 HHT131096 GXX131096 GOB131096 GEF131096 FUJ131096 FKN131096 FAR131096 EQV131096 EGZ131096 DXD131096 DNH131096 DDL131096 CTP131096 CJT131096 BZX131096 BQB131096 BGF131096 AWJ131096 AMN131096 ACR131096 SV131096 IZ131096 D131096 WVL65560 WLP65560 WBT65560 VRX65560 VIB65560 UYF65560 UOJ65560 UEN65560 TUR65560 TKV65560 TAZ65560 SRD65560 SHH65560 RXL65560 RNP65560 RDT65560 QTX65560 QKB65560 QAF65560 PQJ65560 PGN65560 OWR65560 OMV65560 OCZ65560 NTD65560 NJH65560 MZL65560 MPP65560 MFT65560 LVX65560 LMB65560 LCF65560 KSJ65560 KIN65560 JYR65560 JOV65560 JEZ65560 IVD65560 ILH65560 IBL65560 HRP65560 HHT65560 GXX65560 GOB65560 GEF65560 FUJ65560 FKN65560 FAR65560 EQV65560 EGZ65560 DXD65560 DNH65560 DDL65560 CTP65560 CJT65560 BZX65560 BQB65560 BGF65560 AWJ65560 AMN65560 ACR65560 SV65560 IZ65560 D65560 WVL24 WLP24 WBT24 VRX24 VIB24 UYF24 UOJ24 UEN24 TUR24 TKV24 TAZ24 SRD24 SHH24 RXL24 RNP24 RDT24 QTX24 QKB24 QAF24 PQJ24 PGN24 OWR24 OMV24 OCZ24 NTD24 NJH24 MZL24 MPP24 MFT24 LVX24 LMB24 LCF24 KSJ24 KIN24 JYR24 JOV24 JEZ24 IVD24 ILH24 IBL24 HRP24 HHT24 GXX24 GOB24 GEF24 FUJ24 FKN24 FAR24 EQV24 EGZ24 DXD24 DNH24 DDL24 CTP24 CJT24 BZX24 BQB24 BGF24 AWJ24 AMN24 ACR24 SV24 IZ24">
      <formula1>$C$4:$J$4</formula1>
    </dataValidation>
    <dataValidation type="list" allowBlank="1" showInputMessage="1" showErrorMessage="1" sqref="B18 WVK983064 WLO983064 WBS983064 VRW983064 VIA983064 UYE983064 UOI983064 UEM983064 TUQ983064 TKU983064 TAY983064 SRC983064 SHG983064 RXK983064 RNO983064 RDS983064 QTW983064 QKA983064 QAE983064 PQI983064 PGM983064 OWQ983064 OMU983064 OCY983064 NTC983064 NJG983064 MZK983064 MPO983064 MFS983064 LVW983064 LMA983064 LCE983064 KSI983064 KIM983064 JYQ983064 JOU983064 JEY983064 IVC983064 ILG983064 IBK983064 HRO983064 HHS983064 GXW983064 GOA983064 GEE983064 FUI983064 FKM983064 FAQ983064 EQU983064 EGY983064 DXC983064 DNG983064 DDK983064 CTO983064 CJS983064 BZW983064 BQA983064 BGE983064 AWI983064 AMM983064 ACQ983064 SU983064 IY983064 C983064 WVK917528 WLO917528 WBS917528 VRW917528 VIA917528 UYE917528 UOI917528 UEM917528 TUQ917528 TKU917528 TAY917528 SRC917528 SHG917528 RXK917528 RNO917528 RDS917528 QTW917528 QKA917528 QAE917528 PQI917528 PGM917528 OWQ917528 OMU917528 OCY917528 NTC917528 NJG917528 MZK917528 MPO917528 MFS917528 LVW917528 LMA917528 LCE917528 KSI917528 KIM917528 JYQ917528 JOU917528 JEY917528 IVC917528 ILG917528 IBK917528 HRO917528 HHS917528 GXW917528 GOA917528 GEE917528 FUI917528 FKM917528 FAQ917528 EQU917528 EGY917528 DXC917528 DNG917528 DDK917528 CTO917528 CJS917528 BZW917528 BQA917528 BGE917528 AWI917528 AMM917528 ACQ917528 SU917528 IY917528 C917528 WVK851992 WLO851992 WBS851992 VRW851992 VIA851992 UYE851992 UOI851992 UEM851992 TUQ851992 TKU851992 TAY851992 SRC851992 SHG851992 RXK851992 RNO851992 RDS851992 QTW851992 QKA851992 QAE851992 PQI851992 PGM851992 OWQ851992 OMU851992 OCY851992 NTC851992 NJG851992 MZK851992 MPO851992 MFS851992 LVW851992 LMA851992 LCE851992 KSI851992 KIM851992 JYQ851992 JOU851992 JEY851992 IVC851992 ILG851992 IBK851992 HRO851992 HHS851992 GXW851992 GOA851992 GEE851992 FUI851992 FKM851992 FAQ851992 EQU851992 EGY851992 DXC851992 DNG851992 DDK851992 CTO851992 CJS851992 BZW851992 BQA851992 BGE851992 AWI851992 AMM851992 ACQ851992 SU851992 IY851992 C851992 WVK786456 WLO786456 WBS786456 VRW786456 VIA786456 UYE786456 UOI786456 UEM786456 TUQ786456 TKU786456 TAY786456 SRC786456 SHG786456 RXK786456 RNO786456 RDS786456 QTW786456 QKA786456 QAE786456 PQI786456 PGM786456 OWQ786456 OMU786456 OCY786456 NTC786456 NJG786456 MZK786456 MPO786456 MFS786456 LVW786456 LMA786456 LCE786456 KSI786456 KIM786456 JYQ786456 JOU786456 JEY786456 IVC786456 ILG786456 IBK786456 HRO786456 HHS786456 GXW786456 GOA786456 GEE786456 FUI786456 FKM786456 FAQ786456 EQU786456 EGY786456 DXC786456 DNG786456 DDK786456 CTO786456 CJS786456 BZW786456 BQA786456 BGE786456 AWI786456 AMM786456 ACQ786456 SU786456 IY786456 C786456 WVK720920 WLO720920 WBS720920 VRW720920 VIA720920 UYE720920 UOI720920 UEM720920 TUQ720920 TKU720920 TAY720920 SRC720920 SHG720920 RXK720920 RNO720920 RDS720920 QTW720920 QKA720920 QAE720920 PQI720920 PGM720920 OWQ720920 OMU720920 OCY720920 NTC720920 NJG720920 MZK720920 MPO720920 MFS720920 LVW720920 LMA720920 LCE720920 KSI720920 KIM720920 JYQ720920 JOU720920 JEY720920 IVC720920 ILG720920 IBK720920 HRO720920 HHS720920 GXW720920 GOA720920 GEE720920 FUI720920 FKM720920 FAQ720920 EQU720920 EGY720920 DXC720920 DNG720920 DDK720920 CTO720920 CJS720920 BZW720920 BQA720920 BGE720920 AWI720920 AMM720920 ACQ720920 SU720920 IY720920 C720920 WVK655384 WLO655384 WBS655384 VRW655384 VIA655384 UYE655384 UOI655384 UEM655384 TUQ655384 TKU655384 TAY655384 SRC655384 SHG655384 RXK655384 RNO655384 RDS655384 QTW655384 QKA655384 QAE655384 PQI655384 PGM655384 OWQ655384 OMU655384 OCY655384 NTC655384 NJG655384 MZK655384 MPO655384 MFS655384 LVW655384 LMA655384 LCE655384 KSI655384 KIM655384 JYQ655384 JOU655384 JEY655384 IVC655384 ILG655384 IBK655384 HRO655384 HHS655384 GXW655384 GOA655384 GEE655384 FUI655384 FKM655384 FAQ655384 EQU655384 EGY655384 DXC655384 DNG655384 DDK655384 CTO655384 CJS655384 BZW655384 BQA655384 BGE655384 AWI655384 AMM655384 ACQ655384 SU655384 IY655384 C655384 WVK589848 WLO589848 WBS589848 VRW589848 VIA589848 UYE589848 UOI589848 UEM589848 TUQ589848 TKU589848 TAY589848 SRC589848 SHG589848 RXK589848 RNO589848 RDS589848 QTW589848 QKA589848 QAE589848 PQI589848 PGM589848 OWQ589848 OMU589848 OCY589848 NTC589848 NJG589848 MZK589848 MPO589848 MFS589848 LVW589848 LMA589848 LCE589848 KSI589848 KIM589848 JYQ589848 JOU589848 JEY589848 IVC589848 ILG589848 IBK589848 HRO589848 HHS589848 GXW589848 GOA589848 GEE589848 FUI589848 FKM589848 FAQ589848 EQU589848 EGY589848 DXC589848 DNG589848 DDK589848 CTO589848 CJS589848 BZW589848 BQA589848 BGE589848 AWI589848 AMM589848 ACQ589848 SU589848 IY589848 C589848 WVK524312 WLO524312 WBS524312 VRW524312 VIA524312 UYE524312 UOI524312 UEM524312 TUQ524312 TKU524312 TAY524312 SRC524312 SHG524312 RXK524312 RNO524312 RDS524312 QTW524312 QKA524312 QAE524312 PQI524312 PGM524312 OWQ524312 OMU524312 OCY524312 NTC524312 NJG524312 MZK524312 MPO524312 MFS524312 LVW524312 LMA524312 LCE524312 KSI524312 KIM524312 JYQ524312 JOU524312 JEY524312 IVC524312 ILG524312 IBK524312 HRO524312 HHS524312 GXW524312 GOA524312 GEE524312 FUI524312 FKM524312 FAQ524312 EQU524312 EGY524312 DXC524312 DNG524312 DDK524312 CTO524312 CJS524312 BZW524312 BQA524312 BGE524312 AWI524312 AMM524312 ACQ524312 SU524312 IY524312 C524312 WVK458776 WLO458776 WBS458776 VRW458776 VIA458776 UYE458776 UOI458776 UEM458776 TUQ458776 TKU458776 TAY458776 SRC458776 SHG458776 RXK458776 RNO458776 RDS458776 QTW458776 QKA458776 QAE458776 PQI458776 PGM458776 OWQ458776 OMU458776 OCY458776 NTC458776 NJG458776 MZK458776 MPO458776 MFS458776 LVW458776 LMA458776 LCE458776 KSI458776 KIM458776 JYQ458776 JOU458776 JEY458776 IVC458776 ILG458776 IBK458776 HRO458776 HHS458776 GXW458776 GOA458776 GEE458776 FUI458776 FKM458776 FAQ458776 EQU458776 EGY458776 DXC458776 DNG458776 DDK458776 CTO458776 CJS458776 BZW458776 BQA458776 BGE458776 AWI458776 AMM458776 ACQ458776 SU458776 IY458776 C458776 WVK393240 WLO393240 WBS393240 VRW393240 VIA393240 UYE393240 UOI393240 UEM393240 TUQ393240 TKU393240 TAY393240 SRC393240 SHG393240 RXK393240 RNO393240 RDS393240 QTW393240 QKA393240 QAE393240 PQI393240 PGM393240 OWQ393240 OMU393240 OCY393240 NTC393240 NJG393240 MZK393240 MPO393240 MFS393240 LVW393240 LMA393240 LCE393240 KSI393240 KIM393240 JYQ393240 JOU393240 JEY393240 IVC393240 ILG393240 IBK393240 HRO393240 HHS393240 GXW393240 GOA393240 GEE393240 FUI393240 FKM393240 FAQ393240 EQU393240 EGY393240 DXC393240 DNG393240 DDK393240 CTO393240 CJS393240 BZW393240 BQA393240 BGE393240 AWI393240 AMM393240 ACQ393240 SU393240 IY393240 C393240 WVK327704 WLO327704 WBS327704 VRW327704 VIA327704 UYE327704 UOI327704 UEM327704 TUQ327704 TKU327704 TAY327704 SRC327704 SHG327704 RXK327704 RNO327704 RDS327704 QTW327704 QKA327704 QAE327704 PQI327704 PGM327704 OWQ327704 OMU327704 OCY327704 NTC327704 NJG327704 MZK327704 MPO327704 MFS327704 LVW327704 LMA327704 LCE327704 KSI327704 KIM327704 JYQ327704 JOU327704 JEY327704 IVC327704 ILG327704 IBK327704 HRO327704 HHS327704 GXW327704 GOA327704 GEE327704 FUI327704 FKM327704 FAQ327704 EQU327704 EGY327704 DXC327704 DNG327704 DDK327704 CTO327704 CJS327704 BZW327704 BQA327704 BGE327704 AWI327704 AMM327704 ACQ327704 SU327704 IY327704 C327704 WVK262168 WLO262168 WBS262168 VRW262168 VIA262168 UYE262168 UOI262168 UEM262168 TUQ262168 TKU262168 TAY262168 SRC262168 SHG262168 RXK262168 RNO262168 RDS262168 QTW262168 QKA262168 QAE262168 PQI262168 PGM262168 OWQ262168 OMU262168 OCY262168 NTC262168 NJG262168 MZK262168 MPO262168 MFS262168 LVW262168 LMA262168 LCE262168 KSI262168 KIM262168 JYQ262168 JOU262168 JEY262168 IVC262168 ILG262168 IBK262168 HRO262168 HHS262168 GXW262168 GOA262168 GEE262168 FUI262168 FKM262168 FAQ262168 EQU262168 EGY262168 DXC262168 DNG262168 DDK262168 CTO262168 CJS262168 BZW262168 BQA262168 BGE262168 AWI262168 AMM262168 ACQ262168 SU262168 IY262168 C262168 WVK196632 WLO196632 WBS196632 VRW196632 VIA196632 UYE196632 UOI196632 UEM196632 TUQ196632 TKU196632 TAY196632 SRC196632 SHG196632 RXK196632 RNO196632 RDS196632 QTW196632 QKA196632 QAE196632 PQI196632 PGM196632 OWQ196632 OMU196632 OCY196632 NTC196632 NJG196632 MZK196632 MPO196632 MFS196632 LVW196632 LMA196632 LCE196632 KSI196632 KIM196632 JYQ196632 JOU196632 JEY196632 IVC196632 ILG196632 IBK196632 HRO196632 HHS196632 GXW196632 GOA196632 GEE196632 FUI196632 FKM196632 FAQ196632 EQU196632 EGY196632 DXC196632 DNG196632 DDK196632 CTO196632 CJS196632 BZW196632 BQA196632 BGE196632 AWI196632 AMM196632 ACQ196632 SU196632 IY196632 C196632 WVK131096 WLO131096 WBS131096 VRW131096 VIA131096 UYE131096 UOI131096 UEM131096 TUQ131096 TKU131096 TAY131096 SRC131096 SHG131096 RXK131096 RNO131096 RDS131096 QTW131096 QKA131096 QAE131096 PQI131096 PGM131096 OWQ131096 OMU131096 OCY131096 NTC131096 NJG131096 MZK131096 MPO131096 MFS131096 LVW131096 LMA131096 LCE131096 KSI131096 KIM131096 JYQ131096 JOU131096 JEY131096 IVC131096 ILG131096 IBK131096 HRO131096 HHS131096 GXW131096 GOA131096 GEE131096 FUI131096 FKM131096 FAQ131096 EQU131096 EGY131096 DXC131096 DNG131096 DDK131096 CTO131096 CJS131096 BZW131096 BQA131096 BGE131096 AWI131096 AMM131096 ACQ131096 SU131096 IY131096 C131096 WVK65560 WLO65560 WBS65560 VRW65560 VIA65560 UYE65560 UOI65560 UEM65560 TUQ65560 TKU65560 TAY65560 SRC65560 SHG65560 RXK65560 RNO65560 RDS65560 QTW65560 QKA65560 QAE65560 PQI65560 PGM65560 OWQ65560 OMU65560 OCY65560 NTC65560 NJG65560 MZK65560 MPO65560 MFS65560 LVW65560 LMA65560 LCE65560 KSI65560 KIM65560 JYQ65560 JOU65560 JEY65560 IVC65560 ILG65560 IBK65560 HRO65560 HHS65560 GXW65560 GOA65560 GEE65560 FUI65560 FKM65560 FAQ65560 EQU65560 EGY65560 DXC65560 DNG65560 DDK65560 CTO65560 CJS65560 BZW65560 BQA65560 BGE65560 AWI65560 AMM65560 ACQ65560 SU65560 IY65560 C65560 WVK24 WLO24 WBS24 VRW24 VIA24 UYE24 UOI24 UEM24 TUQ24 TKU24 TAY24 SRC24 SHG24 RXK24 RNO24 RDS24 QTW24 QKA24 QAE24 PQI24 PGM24 OWQ24 OMU24 OCY24 NTC24 NJG24 MZK24 MPO24 MFS24 LVW24 LMA24 LCE24 KSI24 KIM24 JYQ24 JOU24 JEY24 IVC24 ILG24 IBK24 HRO24 HHS24 GXW24 GOA24 GEE24 FUI24 FKM24 FAQ24 EQU24 EGY24 DXC24 DNG24 DDK24 CTO24 CJS24 BZW24 BQA24 BGE24 AWI24 AMM24 ACQ24 SU24 IY24">
      <formula1>$B$6:$B$13</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F8E4BBD310ADB419B3C5F1ACE4D113D" ma:contentTypeVersion="1" ma:contentTypeDescription="Create a new document." ma:contentTypeScope="" ma:versionID="63e1bd94a874076348984a0131457edc">
  <xsd:schema xmlns:xsd="http://www.w3.org/2001/XMLSchema" xmlns:p="http://schemas.microsoft.com/office/2006/metadata/properties" xmlns:ns2="d1607db4-bd3f-4f82-a312-bf7e283d0a6b" targetNamespace="http://schemas.microsoft.com/office/2006/metadata/properties" ma:root="true" ma:fieldsID="7c9989741aedae2f07a76d9f40ef2a18" ns2:_="">
    <xsd:import namespace="d1607db4-bd3f-4f82-a312-bf7e283d0a6b"/>
    <xsd:element name="properties">
      <xsd:complexType>
        <xsd:sequence>
          <xsd:element name="documentManagement">
            <xsd:complexType>
              <xsd:all>
                <xsd:element ref="ns2:Used_x0020_in_x0020_Chapter" minOccurs="0"/>
              </xsd:all>
            </xsd:complexType>
          </xsd:element>
        </xsd:sequence>
      </xsd:complexType>
    </xsd:element>
  </xsd:schema>
  <xsd:schema xmlns:xsd="http://www.w3.org/2001/XMLSchema" xmlns:dms="http://schemas.microsoft.com/office/2006/documentManagement/types" targetNamespace="d1607db4-bd3f-4f82-a312-bf7e283d0a6b" elementFormDefault="qualified">
    <xsd:import namespace="http://schemas.microsoft.com/office/2006/documentManagement/types"/>
    <xsd:element name="Used_x0020_in_x0020_Chapter" ma:index="8" nillable="true" ma:displayName="Used in Chapter" ma:default="1" ma:internalName="Used_x0020_in_x0020_Chapter">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p:properties xmlns:p="http://schemas.microsoft.com/office/2006/metadata/properties" xmlns:xsi="http://www.w3.org/2001/XMLSchema-instance">
  <documentManagement>
    <Used_x0020_in_x0020_Chapter xmlns="d1607db4-bd3f-4f82-a312-bf7e283d0a6b">true</Used_x0020_in_x0020_Chapter>
  </documentManagement>
</p:properties>
</file>

<file path=customXml/itemProps1.xml><?xml version="1.0" encoding="utf-8"?>
<ds:datastoreItem xmlns:ds="http://schemas.openxmlformats.org/officeDocument/2006/customXml" ds:itemID="{7BE50123-8048-42D6-BEF4-2C775A3E8BC6}">
  <ds:schemaRefs>
    <ds:schemaRef ds:uri="http://schemas.microsoft.com/sharepoint/v3/contenttype/forms"/>
  </ds:schemaRefs>
</ds:datastoreItem>
</file>

<file path=customXml/itemProps2.xml><?xml version="1.0" encoding="utf-8"?>
<ds:datastoreItem xmlns:ds="http://schemas.openxmlformats.org/officeDocument/2006/customXml" ds:itemID="{49061981-97FF-4298-A3E8-80E26C5B64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607db4-bd3f-4f82-a312-bf7e283d0a6b"/>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4738C072-57E2-4522-9D6A-1A4701EE6C52}">
  <ds:schemaRefs>
    <ds:schemaRef ds:uri="http://purl.org/dc/dcmitype/"/>
    <ds:schemaRef ds:uri="http://purl.org/dc/elements/1.1/"/>
    <ds:schemaRef ds:uri="http://purl.org/dc/terms/"/>
    <ds:schemaRef ds:uri="http://schemas.openxmlformats.org/package/2006/metadata/core-properties"/>
    <ds:schemaRef ds:uri="http://schemas.microsoft.com/office/2006/metadata/properties"/>
    <ds:schemaRef ds:uri="http://schemas.microsoft.com/office/2006/documentManagement/types"/>
    <ds:schemaRef ds:uri="d1607db4-bd3f-4f82-a312-bf7e283d0a6b"/>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PresentationFormat/>
  <ScaleCrop>false</ScaleCrop>
  <HeadingPairs>
    <vt:vector size="4" baseType="variant">
      <vt:variant>
        <vt:lpstr>Hojas de cálculo</vt:lpstr>
      </vt:variant>
      <vt:variant>
        <vt:i4>11</vt:i4>
      </vt:variant>
      <vt:variant>
        <vt:lpstr>Rangos con nombre</vt:lpstr>
      </vt:variant>
      <vt:variant>
        <vt:i4>8</vt:i4>
      </vt:variant>
    </vt:vector>
  </HeadingPairs>
  <TitlesOfParts>
    <vt:vector size="19" baseType="lpstr">
      <vt:lpstr>Buscar 1</vt:lpstr>
      <vt:lpstr>Operarios</vt:lpstr>
      <vt:lpstr>Vtas</vt:lpstr>
      <vt:lpstr>FechaBusqueda</vt:lpstr>
      <vt:lpstr>Clasificacion de clientes</vt:lpstr>
      <vt:lpstr>Tickets</vt:lpstr>
      <vt:lpstr>Producto con vtas mas altas</vt:lpstr>
      <vt:lpstr>Guaguas</vt:lpstr>
      <vt:lpstr>Distancias</vt:lpstr>
      <vt:lpstr>Sucursales y Vtas</vt:lpstr>
      <vt:lpstr>Ventas y Comisiones</vt:lpstr>
      <vt:lpstr>búsqueda</vt:lpstr>
      <vt:lpstr>busqueda2</vt:lpstr>
      <vt:lpstr>Calidad</vt:lpstr>
      <vt:lpstr>Distancias</vt:lpstr>
      <vt:lpstr>hr</vt:lpstr>
      <vt:lpstr>IDdeProductos</vt:lpstr>
      <vt:lpstr>Sucursales</vt:lpstr>
      <vt:lpstr>Vtas1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Carmen</dc:creator>
  <cp:lastModifiedBy>Jose Ignacio</cp:lastModifiedBy>
  <cp:revision/>
  <dcterms:created xsi:type="dcterms:W3CDTF">2006-12-19T20:51:38Z</dcterms:created>
  <dcterms:modified xsi:type="dcterms:W3CDTF">2013-12-10T05:47:56Z</dcterms:modified>
</cp:coreProperties>
</file>